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filterPrivacy="1"/>
  <bookViews>
    <workbookView showHorizontalScroll="0" showVerticalScroll="0" xWindow="65416" yWindow="65416" windowWidth="29040" windowHeight="15840" activeTab="0"/>
  </bookViews>
  <sheets>
    <sheet name="Př. 4 - Položkový rozpočet" sheetId="1" r:id="rId1"/>
  </sheets>
  <definedNames>
    <definedName name="_xlnm.Print_Area" localSheetId="0">'Př. 4 - Položkový rozpočet'!$A$1:$L$36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<sst xmlns="http://schemas.openxmlformats.org/spreadsheetml/2006/main" count="116" uniqueCount="71">
  <si>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</si>
  <si>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</si>
  <si>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</si>
  <si>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</si>
  <si>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</si>
  <si>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</si>
  <si>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</si>
  <si>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</si>
  <si>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</si>
  <si>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</si>
  <si>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</si>
  <si>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</si>
  <si>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</si>
  <si>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</si>
  <si>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</si>
  <si>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</si>
  <si>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</si>
  <si>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</si>
  <si>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</si>
  <si>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1.8</t>
  </si>
  <si>
    <t>kpl</t>
  </si>
  <si>
    <t>2.</t>
  </si>
  <si>
    <t>Montážní práce</t>
  </si>
  <si>
    <t>3.</t>
  </si>
  <si>
    <t>Ostatní</t>
  </si>
  <si>
    <t>3.1</t>
  </si>
  <si>
    <t>3.2</t>
  </si>
  <si>
    <t>hod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</si>
  <si>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</si>
  <si>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</si>
  <si>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</si>
  <si>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</si>
  <si>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</si>
  <si>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</si>
  <si>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</si>
  <si>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</si>
  <si>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z toho způsobilé výdaje</t>
  </si>
  <si>
    <t>z toho nezpůsobilé výdaje</t>
  </si>
  <si>
    <t>Dne:</t>
  </si>
  <si>
    <t>Pronájem montážní plošiny (hod.)</t>
  </si>
  <si>
    <t>DPH 21%</t>
  </si>
  <si>
    <t>Výdaje v Kč s DPH</t>
  </si>
  <si>
    <t>m</t>
  </si>
  <si>
    <t>2.1</t>
  </si>
  <si>
    <t>2.2</t>
  </si>
  <si>
    <t>Zpracoval:</t>
  </si>
  <si>
    <t>5.</t>
  </si>
  <si>
    <t>6.</t>
  </si>
  <si>
    <t>Výkaz výměr - Mikulov</t>
  </si>
  <si>
    <t>Město Mikulov, Snížení energetické náročnosti veřejného osvětlení 2020</t>
  </si>
  <si>
    <t>Svítidlo L1/60W, 2700K, DALI, NEMA</t>
  </si>
  <si>
    <t>Svítidlo L2/50W, 2700K, DALI, NEMA</t>
  </si>
  <si>
    <t>Svítidlo L3/40W, 2700K, DALI, NEMA</t>
  </si>
  <si>
    <t>Svítidlo L4/30W, 2700K, DALI, NEMA</t>
  </si>
  <si>
    <t>Svítidlo L5/20W, 2700K, DALI, NEMA</t>
  </si>
  <si>
    <t>Svítidlo L6/10W, 2700K, DALI, NEMA</t>
  </si>
  <si>
    <t>Příplatek za recyklaci svítidla</t>
  </si>
  <si>
    <t>Svodový kabel s Cu jádrem CYKY 3x1,5 mm2</t>
  </si>
  <si>
    <t>Montáž svítidla</t>
  </si>
  <si>
    <t>Demontáž svítidla</t>
  </si>
  <si>
    <t>Připojení svítidla (svorkovnice - svítidlo)</t>
  </si>
  <si>
    <t>Výměna svodového kabelu ve stožáru (svorkovnice - svítidlo)</t>
  </si>
  <si>
    <t>Závěrečná revize</t>
  </si>
  <si>
    <t>3.3</t>
  </si>
  <si>
    <t>3.4</t>
  </si>
  <si>
    <t>4.1</t>
  </si>
  <si>
    <t>4.2</t>
  </si>
  <si>
    <t>7.</t>
  </si>
  <si>
    <t>Rozvaděč</t>
  </si>
  <si>
    <t>Demontáž stávajícího rozvaděče a montáž nového rozvaděče</t>
  </si>
  <si>
    <t>Nový rozvaděč RVO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</si>
</sst>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44" fontId="4" fillId="0" borderId="1" xfId="20" applyFont="1" applyFill="1" applyBorder="1" applyAlignment="1">
      <alignment horizontal="center" vertical="center" wrapText="1"/>
    </xf>
    <xf numFmtId="44" fontId="5" fillId="0" borderId="1" xfId="20" applyFont="1" applyFill="1" applyBorder="1" applyAlignment="1">
      <alignment horizontal="center"/>
    </xf>
    <xf numFmtId="0" fontId="5" fillId="0" borderId="1" xfId="22" applyFont="1" applyFill="1" applyBorder="1" applyAlignment="1">
      <alignment horizontal="center" vertical="center"/>
      <protection/>
    </xf>
    <xf numFmtId="44" fontId="5" fillId="0" borderId="1" xfId="20" applyFont="1" applyFill="1" applyBorder="1" applyAlignment="1">
      <alignment horizontal="center" vertical="center"/>
    </xf>
    <xf numFmtId="2" fontId="5" fillId="0" borderId="0" xfId="22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/>
      <protection/>
    </xf>
    <xf numFmtId="44" fontId="5" fillId="0" borderId="0" xfId="20" applyFont="1" applyFill="1" applyBorder="1" applyAlignment="1">
      <alignment horizontal="center" vertical="center"/>
    </xf>
    <xf numFmtId="44" fontId="5" fillId="0" borderId="0" xfId="20" applyFont="1" applyFill="1" applyBorder="1" applyAlignment="1">
      <alignment horizontal="center"/>
    </xf>
    <xf numFmtId="0" fontId="5" fillId="0" borderId="1" xfId="22" applyFont="1" applyFill="1" applyBorder="1" applyAlignment="1">
      <alignment horizontal="center"/>
      <protection/>
    </xf>
    <xf numFmtId="44" fontId="3" fillId="0" borderId="1" xfId="22" applyNumberFormat="1" applyFont="1" applyFill="1" applyBorder="1">
      <alignment/>
      <protection/>
    </xf>
    <xf numFmtId="0" fontId="3" fillId="0" borderId="2" xfId="22" applyFont="1" applyFill="1" applyBorder="1" applyAlignment="1">
      <alignment/>
      <protection/>
    </xf>
    <xf numFmtId="0" fontId="3" fillId="0" borderId="0" xfId="22" applyFont="1" applyFill="1" applyBorder="1" applyAlignment="1">
      <alignment/>
      <protection/>
    </xf>
    <xf numFmtId="0" fontId="6" fillId="0" borderId="1" xfId="23" applyFont="1" applyFill="1" applyBorder="1" applyAlignment="1">
      <alignment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10" fontId="6" fillId="0" borderId="1" xfId="21" applyNumberFormat="1" applyFont="1" applyFill="1" applyBorder="1" applyAlignment="1">
      <alignment wrapText="1"/>
    </xf>
    <xf numFmtId="44" fontId="6" fillId="0" borderId="1" xfId="20" applyFont="1" applyFill="1" applyBorder="1" applyAlignment="1">
      <alignment wrapText="1"/>
    </xf>
    <xf numFmtId="49" fontId="5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wrapText="1"/>
      <protection/>
    </xf>
    <xf numFmtId="44" fontId="5" fillId="0" borderId="0" xfId="2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9" fontId="3" fillId="0" borderId="0" xfId="22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wrapText="1"/>
    </xf>
    <xf numFmtId="44" fontId="4" fillId="0" borderId="0" xfId="20" applyFont="1" applyFill="1" applyBorder="1" applyAlignment="1">
      <alignment horizontal="center" vertical="center" wrapText="1"/>
    </xf>
    <xf numFmtId="0" fontId="3" fillId="0" borderId="1" xfId="22" applyFont="1" applyFill="1" applyBorder="1">
      <alignment/>
      <protection/>
    </xf>
    <xf numFmtId="44" fontId="5" fillId="0" borderId="1" xfId="20" applyFont="1" applyFill="1" applyBorder="1"/>
    <xf numFmtId="44" fontId="5" fillId="0" borderId="0" xfId="0" applyNumberFormat="1" applyFont="1" applyFill="1" applyBorder="1"/>
    <xf numFmtId="49" fontId="3" fillId="0" borderId="1" xfId="22" applyNumberFormat="1" applyFont="1" applyFill="1" applyBorder="1" applyAlignment="1">
      <alignment horizontal="center" vertical="center"/>
      <protection/>
    </xf>
    <xf numFmtId="44" fontId="5" fillId="0" borderId="3" xfId="20" applyFont="1" applyFill="1" applyBorder="1"/>
    <xf numFmtId="0" fontId="3" fillId="0" borderId="1" xfId="22" applyFont="1" applyFill="1" applyBorder="1" applyAlignment="1">
      <alignment horizontal="center" vertical="center"/>
      <protection/>
    </xf>
    <xf numFmtId="44" fontId="3" fillId="0" borderId="1" xfId="20" applyFont="1" applyFill="1" applyBorder="1"/>
    <xf numFmtId="44" fontId="3" fillId="0" borderId="1" xfId="22" applyNumberFormat="1" applyFont="1" applyFill="1" applyBorder="1" applyAlignment="1">
      <alignment horizontal="center" vertical="center"/>
      <protection/>
    </xf>
    <xf numFmtId="44" fontId="3" fillId="0" borderId="0" xfId="22" applyNumberFormat="1" applyFont="1" applyFill="1" applyBorder="1">
      <alignment/>
      <protection/>
    </xf>
    <xf numFmtId="0" fontId="5" fillId="0" borderId="0" xfId="23" applyFont="1" applyFill="1" applyBorder="1" applyAlignment="1">
      <alignment wrapText="1"/>
      <protection/>
    </xf>
    <xf numFmtId="0" fontId="3" fillId="0" borderId="1" xfId="22" applyFont="1" applyFill="1" applyBorder="1" applyAlignment="1">
      <alignment horizontal="center"/>
      <protection/>
    </xf>
    <xf numFmtId="44" fontId="3" fillId="0" borderId="1" xfId="20" applyFont="1" applyFill="1" applyBorder="1" applyAlignment="1">
      <alignment horizontal="center"/>
    </xf>
    <xf numFmtId="0" fontId="3" fillId="0" borderId="0" xfId="22" applyFont="1" applyFill="1" applyBorder="1" applyAlignment="1">
      <alignment horizontal="center"/>
      <protection/>
    </xf>
    <xf numFmtId="44" fontId="5" fillId="0" borderId="0" xfId="20" applyFont="1" applyFill="1" applyBorder="1" applyAlignment="1">
      <alignment horizontal="left"/>
    </xf>
    <xf numFmtId="49" fontId="5" fillId="0" borderId="3" xfId="22" applyNumberFormat="1" applyFont="1" applyFill="1" applyBorder="1" applyAlignment="1">
      <alignment horizontal="center" vertical="center"/>
      <protection/>
    </xf>
    <xf numFmtId="14" fontId="6" fillId="0" borderId="3" xfId="22" applyNumberFormat="1" applyFont="1" applyFill="1" applyBorder="1" applyAlignment="1">
      <alignment horizontal="left" wrapText="1"/>
      <protection/>
    </xf>
    <xf numFmtId="0" fontId="5" fillId="0" borderId="3" xfId="22" applyFont="1" applyFill="1" applyBorder="1" applyAlignment="1">
      <alignment horizontal="center" vertical="center"/>
      <protection/>
    </xf>
    <xf numFmtId="0" fontId="5" fillId="0" borderId="3" xfId="22" applyFont="1" applyFill="1" applyBorder="1" applyAlignment="1">
      <alignment horizontal="center"/>
      <protection/>
    </xf>
    <xf numFmtId="44" fontId="5" fillId="0" borderId="3" xfId="20" applyFont="1" applyFill="1" applyBorder="1" applyAlignment="1">
      <alignment horizontal="right"/>
    </xf>
    <xf numFmtId="0" fontId="3" fillId="0" borderId="4" xfId="22" applyFont="1" applyFill="1" applyBorder="1" applyAlignment="1">
      <alignment/>
      <protection/>
    </xf>
    <xf numFmtId="0" fontId="3" fillId="0" borderId="5" xfId="22" applyFont="1" applyFill="1" applyBorder="1" applyAlignment="1">
      <alignment/>
      <protection/>
    </xf>
    <xf numFmtId="0" fontId="3" fillId="0" borderId="6" xfId="22" applyFont="1" applyFill="1" applyBorder="1" applyAlignment="1">
      <alignment/>
      <protection/>
    </xf>
    <xf numFmtId="44" fontId="5" fillId="2" borderId="7" xfId="20" applyFont="1" applyFill="1" applyBorder="1" applyAlignment="1">
      <alignment horizontal="center" vertical="center"/>
    </xf>
    <xf numFmtId="0" fontId="5" fillId="0" borderId="0" xfId="0" applyFont="1" applyFill="1"/>
    <xf numFmtId="44" fontId="5" fillId="0" borderId="3" xfId="20" applyFont="1" applyFill="1" applyBorder="1" applyAlignment="1">
      <alignment horizontal="left"/>
    </xf>
    <xf numFmtId="0" fontId="9" fillId="0" borderId="1" xfId="2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49" fontId="5" fillId="0" borderId="1" xfId="22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44" fontId="5" fillId="0" borderId="8" xfId="20" applyFont="1" applyFill="1" applyBorder="1" applyAlignment="1">
      <alignment horizontal="center"/>
    </xf>
    <xf numFmtId="44" fontId="5" fillId="0" borderId="1" xfId="20" applyFont="1" applyFill="1" applyBorder="1" applyAlignment="1">
      <alignment horizontal="center"/>
    </xf>
    <xf numFmtId="0" fontId="5" fillId="0" borderId="1" xfId="22" applyFont="1" applyBorder="1" applyAlignment="1">
      <alignment horizontal="center"/>
      <protection/>
    </xf>
    <xf numFmtId="0" fontId="9" fillId="0" borderId="1" xfId="0" applyFont="1" applyBorder="1"/>
    <xf numFmtId="44" fontId="5" fillId="0" borderId="1" xfId="2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4" xfId="22" applyFont="1" applyFill="1" applyBorder="1" applyAlignment="1">
      <alignment horizontal="left"/>
      <protection/>
    </xf>
    <xf numFmtId="0" fontId="3" fillId="0" borderId="5" xfId="22" applyFont="1" applyFill="1" applyBorder="1" applyAlignment="1">
      <alignment horizontal="left"/>
      <protection/>
    </xf>
    <xf numFmtId="0" fontId="3" fillId="0" borderId="6" xfId="22" applyFont="1" applyFill="1" applyBorder="1" applyAlignment="1">
      <alignment horizontal="left"/>
      <protection/>
    </xf>
    <xf numFmtId="49" fontId="3" fillId="0" borderId="1" xfId="22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44" fontId="5" fillId="0" borderId="3" xfId="2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  <protection/>
    </xf>
    <xf numFmtId="0" fontId="9" fillId="0" borderId="0" xfId="20" applyNumberFormat="1" applyFont="1" applyFill="1" applyBorder="1" applyAlignment="1">
      <alignment horizontal="center" vertical="center"/>
    </xf>
    <xf numFmtId="0" fontId="3" fillId="0" borderId="1" xfId="22" applyFont="1" applyFill="1" applyBorder="1" applyAlignment="1">
      <alignment/>
      <protection/>
    </xf>
    <xf numFmtId="44" fontId="5" fillId="2" borderId="1" xfId="20" applyFont="1" applyFill="1" applyBorder="1" applyAlignment="1">
      <alignment horizontal="center" vertical="center"/>
    </xf>
    <xf numFmtId="2" fontId="5" fillId="0" borderId="0" xfId="22" applyNumberFormat="1" applyFont="1" applyFill="1" applyBorder="1" applyAlignment="1">
      <alignment horizontal="left" vertical="center"/>
      <protection/>
    </xf>
    <xf numFmtId="3" fontId="6" fillId="0" borderId="0" xfId="0" applyNumberFormat="1" applyFont="1" applyFill="1" applyBorder="1" applyAlignment="1">
      <alignment horizontal="center"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49" fontId="5" fillId="0" borderId="1" xfId="22" applyNumberFormat="1" applyFont="1" applyBorder="1" applyAlignment="1">
      <alignment horizontal="center" vertical="center"/>
      <protection/>
    </xf>
    <xf numFmtId="2" fontId="5" fillId="0" borderId="1" xfId="22" applyNumberFormat="1" applyFont="1" applyBorder="1" applyAlignment="1">
      <alignment horizontal="left" vertical="center"/>
      <protection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Měna 2" xfId="24"/>
    <cellStyle name="Normální 17 2" xfId="25"/>
    <cellStyle name="Normální 18 2" xfId="26"/>
    <cellStyle name="Měna 4" xfId="27"/>
    <cellStyle name="Normální 17 3" xfId="28"/>
    <cellStyle name="Normální 18 3" xfId="29"/>
    <cellStyle name="Pivot Table Value" xfId="30"/>
    <cellStyle name="Normální 2" xfId="31"/>
    <cellStyle name="Měna 2 2" xfId="32"/>
    <cellStyle name="Normální 22 2" xfId="33"/>
    <cellStyle name="Měna 3" xfId="34"/>
    <cellStyle name="Normální 17 2 2" xfId="35"/>
    <cellStyle name="Normální 18 2 2" xfId="36"/>
    <cellStyle name="Měna 5" xfId="37"/>
    <cellStyle name="Normální 17 4" xfId="38"/>
    <cellStyle name="Normální 18 4" xfId="39"/>
    <cellStyle name="Měna 6" xfId="40"/>
    <cellStyle name="Normální 17 5" xfId="41"/>
    <cellStyle name="Normální 18 5" xfId="42"/>
    <cellStyle name="Měna 2 3" xfId="43"/>
    <cellStyle name="Normální 17 2 3" xfId="44"/>
    <cellStyle name="Normální 18 2 3" xfId="45"/>
    <cellStyle name="Měna 4 2" xfId="46"/>
    <cellStyle name="Normální 17 3 2" xfId="47"/>
    <cellStyle name="Normální 18 3 2" xfId="48"/>
    <cellStyle name="Normální 2 2" xfId="49"/>
    <cellStyle name="Měna 2 2 2" xfId="50"/>
    <cellStyle name="Měna 3 2" xfId="51"/>
    <cellStyle name="Normální 17 2 2 2" xfId="52"/>
    <cellStyle name="Normální 18 2 2 2" xfId="53"/>
    <cellStyle name="Měna 5 2" xfId="54"/>
    <cellStyle name="Normální 17 4 2" xfId="55"/>
    <cellStyle name="Normální 18 4 2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6"/>
  <sheetViews>
    <sheetView tabSelected="1" workbookViewId="0" topLeftCell="A1">
      <selection activeCell="A19" sqref="A19:XFD19"/>
    </sheetView>
  </sheetViews>
  <sheetFormatPr defaultColWidth="9.140625" defaultRowHeight="15"/>
  <cols>
    <col min="1" max="1" width="3.140625" style="51" customWidth="1"/>
    <col min="2" max="2" width="8.421875" style="22" bestFit="1" customWidth="1"/>
    <col min="3" max="3" width="71.00390625" style="51" customWidth="1"/>
    <col min="4" max="4" width="8.140625" style="22" bestFit="1" customWidth="1"/>
    <col min="5" max="5" width="7.7109375" style="51" bestFit="1" customWidth="1"/>
    <col min="6" max="6" width="15.00390625" style="51" bestFit="1" customWidth="1"/>
    <col min="7" max="7" width="14.8515625" style="22" bestFit="1" customWidth="1"/>
    <col min="8" max="8" width="15.00390625" style="22" bestFit="1" customWidth="1"/>
    <col min="9" max="9" width="3.00390625" style="51" customWidth="1"/>
    <col min="10" max="11" width="14.8515625" style="51" bestFit="1" customWidth="1"/>
    <col min="12" max="12" width="13.421875" style="51" bestFit="1" customWidth="1"/>
    <col min="13" max="13" width="10.140625" style="23" customWidth="1"/>
    <col min="14" max="16384" width="9.140625" style="51" customWidth="1"/>
  </cols>
  <sheetData>
    <row r="1" spans="2:12" s="23" customFormat="1" ht="12.75" customHeight="1">
      <c r="B1" s="72" t="s">
        <v>49</v>
      </c>
      <c r="C1" s="72"/>
      <c r="D1" s="72"/>
      <c r="E1" s="72"/>
      <c r="F1" s="72"/>
      <c r="G1" s="72"/>
      <c r="H1" s="72"/>
      <c r="J1" s="71"/>
      <c r="K1" s="71"/>
      <c r="L1" s="71"/>
    </row>
    <row r="3" spans="2:13" ht="15">
      <c r="B3" s="70" t="s">
        <v>48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25"/>
    </row>
    <row r="4" spans="2:13" ht="15">
      <c r="B4" s="82" t="s">
        <v>0</v>
      </c>
      <c r="C4" s="76" t="s">
        <v>1</v>
      </c>
      <c r="D4" s="76" t="s">
        <v>2</v>
      </c>
      <c r="E4" s="76" t="s">
        <v>3</v>
      </c>
      <c r="F4" s="74" t="s">
        <v>4</v>
      </c>
      <c r="G4" s="74"/>
      <c r="H4" s="74"/>
      <c r="I4" s="66"/>
      <c r="J4" s="74" t="s">
        <v>41</v>
      </c>
      <c r="K4" s="74"/>
      <c r="L4" s="75" t="s">
        <v>40</v>
      </c>
      <c r="M4" s="26"/>
    </row>
    <row r="5" spans="2:13" ht="15">
      <c r="B5" s="82"/>
      <c r="C5" s="76"/>
      <c r="D5" s="76"/>
      <c r="E5" s="76"/>
      <c r="F5" s="1" t="s">
        <v>5</v>
      </c>
      <c r="G5" s="1" t="s">
        <v>6</v>
      </c>
      <c r="H5" s="1" t="s">
        <v>7</v>
      </c>
      <c r="I5" s="1"/>
      <c r="J5" s="1" t="s">
        <v>6</v>
      </c>
      <c r="K5" s="1" t="s">
        <v>7</v>
      </c>
      <c r="L5" s="75"/>
      <c r="M5" s="27"/>
    </row>
    <row r="6" spans="2:13" ht="15">
      <c r="B6" s="31" t="s">
        <v>8</v>
      </c>
      <c r="C6" s="78" t="s">
        <v>9</v>
      </c>
      <c r="D6" s="78"/>
      <c r="E6" s="78"/>
      <c r="F6" s="78"/>
      <c r="G6" s="78"/>
      <c r="H6" s="78"/>
      <c r="I6" s="78"/>
      <c r="J6" s="78"/>
      <c r="K6" s="78"/>
      <c r="L6" s="75"/>
      <c r="M6" s="10"/>
    </row>
    <row r="7" spans="2:13" ht="15">
      <c r="B7" s="83" t="s">
        <v>10</v>
      </c>
      <c r="C7" s="84" t="s">
        <v>50</v>
      </c>
      <c r="D7" s="53">
        <v>11</v>
      </c>
      <c r="E7" s="54" t="s">
        <v>11</v>
      </c>
      <c r="F7" s="79"/>
      <c r="G7" s="2">
        <f aca="true" t="shared" si="0" ref="G7:G13">D7*F7</f>
        <v>0</v>
      </c>
      <c r="H7" s="2" t="s">
        <v>12</v>
      </c>
      <c r="I7" s="2"/>
      <c r="J7" s="2">
        <f>G7*1.21</f>
        <v>0</v>
      </c>
      <c r="K7" s="2" t="s">
        <v>12</v>
      </c>
      <c r="L7" s="2">
        <f>J7-G7</f>
        <v>0</v>
      </c>
      <c r="M7" s="10"/>
    </row>
    <row r="8" spans="2:13" ht="15">
      <c r="B8" s="83" t="s">
        <v>13</v>
      </c>
      <c r="C8" s="84" t="s">
        <v>51</v>
      </c>
      <c r="D8" s="53">
        <v>32</v>
      </c>
      <c r="E8" s="54" t="s">
        <v>11</v>
      </c>
      <c r="F8" s="79"/>
      <c r="G8" s="2">
        <f t="shared" si="0"/>
        <v>0</v>
      </c>
      <c r="H8" s="2" t="s">
        <v>12</v>
      </c>
      <c r="I8" s="2"/>
      <c r="J8" s="2">
        <f>G8*1.21</f>
        <v>0</v>
      </c>
      <c r="K8" s="2" t="s">
        <v>12</v>
      </c>
      <c r="L8" s="2">
        <f>J8-G8</f>
        <v>0</v>
      </c>
      <c r="M8" s="10"/>
    </row>
    <row r="9" spans="2:13" ht="15">
      <c r="B9" s="83" t="s">
        <v>14</v>
      </c>
      <c r="C9" s="84" t="s">
        <v>52</v>
      </c>
      <c r="D9" s="53">
        <v>79</v>
      </c>
      <c r="E9" s="54" t="s">
        <v>11</v>
      </c>
      <c r="F9" s="79"/>
      <c r="G9" s="2">
        <f t="shared" si="0"/>
        <v>0</v>
      </c>
      <c r="H9" s="2" t="s">
        <v>12</v>
      </c>
      <c r="I9" s="2"/>
      <c r="J9" s="2">
        <f aca="true" t="shared" si="1" ref="J9:J10">G9*1.21</f>
        <v>0</v>
      </c>
      <c r="K9" s="2" t="s">
        <v>12</v>
      </c>
      <c r="L9" s="2">
        <f aca="true" t="shared" si="2" ref="L9:L10">J9-G9</f>
        <v>0</v>
      </c>
      <c r="M9" s="10"/>
    </row>
    <row r="10" spans="2:13" ht="15">
      <c r="B10" s="83" t="s">
        <v>15</v>
      </c>
      <c r="C10" s="84" t="s">
        <v>53</v>
      </c>
      <c r="D10" s="53">
        <v>40</v>
      </c>
      <c r="E10" s="54" t="s">
        <v>11</v>
      </c>
      <c r="F10" s="79"/>
      <c r="G10" s="2">
        <f t="shared" si="0"/>
        <v>0</v>
      </c>
      <c r="H10" s="2" t="s">
        <v>12</v>
      </c>
      <c r="I10" s="2"/>
      <c r="J10" s="2">
        <f t="shared" si="1"/>
        <v>0</v>
      </c>
      <c r="K10" s="2" t="s">
        <v>12</v>
      </c>
      <c r="L10" s="2">
        <f t="shared" si="2"/>
        <v>0</v>
      </c>
      <c r="M10" s="10"/>
    </row>
    <row r="11" spans="2:13" ht="15">
      <c r="B11" s="83" t="s">
        <v>16</v>
      </c>
      <c r="C11" s="84" t="s">
        <v>54</v>
      </c>
      <c r="D11" s="53">
        <v>42</v>
      </c>
      <c r="E11" s="54" t="s">
        <v>11</v>
      </c>
      <c r="F11" s="79"/>
      <c r="G11" s="2">
        <f t="shared" si="0"/>
        <v>0</v>
      </c>
      <c r="H11" s="2" t="s">
        <v>12</v>
      </c>
      <c r="I11" s="2"/>
      <c r="J11" s="2">
        <f>G11*1.21</f>
        <v>0</v>
      </c>
      <c r="K11" s="2" t="s">
        <v>12</v>
      </c>
      <c r="L11" s="2">
        <f>J11-G11</f>
        <v>0</v>
      </c>
      <c r="M11" s="10"/>
    </row>
    <row r="12" spans="2:13" ht="15">
      <c r="B12" s="83" t="s">
        <v>17</v>
      </c>
      <c r="C12" s="84" t="s">
        <v>55</v>
      </c>
      <c r="D12" s="53">
        <v>116</v>
      </c>
      <c r="E12" s="54" t="s">
        <v>11</v>
      </c>
      <c r="F12" s="79"/>
      <c r="G12" s="2">
        <f t="shared" si="0"/>
        <v>0</v>
      </c>
      <c r="H12" s="2" t="s">
        <v>12</v>
      </c>
      <c r="I12" s="2"/>
      <c r="J12" s="2">
        <f>G12*1.21</f>
        <v>0</v>
      </c>
      <c r="K12" s="2" t="s">
        <v>12</v>
      </c>
      <c r="L12" s="2">
        <f>J12-G12</f>
        <v>0</v>
      </c>
      <c r="M12" s="10"/>
    </row>
    <row r="13" spans="2:13" ht="15">
      <c r="B13" s="83" t="s">
        <v>18</v>
      </c>
      <c r="C13" s="84" t="s">
        <v>56</v>
      </c>
      <c r="D13" s="53">
        <f>SUM(D7:D12)</f>
        <v>320</v>
      </c>
      <c r="E13" s="54" t="s">
        <v>11</v>
      </c>
      <c r="F13" s="79"/>
      <c r="G13" s="2">
        <f t="shared" si="0"/>
        <v>0</v>
      </c>
      <c r="H13" s="2" t="s">
        <v>12</v>
      </c>
      <c r="I13" s="2"/>
      <c r="J13" s="2">
        <f aca="true" t="shared" si="3" ref="J13">G13*1.21</f>
        <v>0</v>
      </c>
      <c r="K13" s="2" t="s">
        <v>12</v>
      </c>
      <c r="L13" s="2">
        <f aca="true" t="shared" si="4" ref="L13">J13-G13</f>
        <v>0</v>
      </c>
      <c r="M13" s="10"/>
    </row>
    <row r="14" spans="2:13" ht="15">
      <c r="B14" s="83" t="s">
        <v>19</v>
      </c>
      <c r="C14" s="84" t="s">
        <v>57</v>
      </c>
      <c r="D14" s="53">
        <v>2597</v>
      </c>
      <c r="E14" s="54" t="s">
        <v>42</v>
      </c>
      <c r="F14" s="79"/>
      <c r="G14" s="2">
        <f>D14*F14</f>
        <v>0</v>
      </c>
      <c r="H14" s="2" t="s">
        <v>12</v>
      </c>
      <c r="I14" s="2"/>
      <c r="J14" s="2">
        <f>G14*1.21</f>
        <v>0</v>
      </c>
      <c r="K14" s="2" t="s">
        <v>12</v>
      </c>
      <c r="L14" s="2">
        <f>J14-G14</f>
        <v>0</v>
      </c>
      <c r="M14" s="10"/>
    </row>
    <row r="15" spans="2:13" s="23" customFormat="1" ht="15">
      <c r="B15" s="19"/>
      <c r="C15" s="80"/>
      <c r="D15" s="77"/>
      <c r="E15" s="81"/>
      <c r="F15" s="9"/>
      <c r="G15" s="10"/>
      <c r="H15" s="10"/>
      <c r="I15" s="10"/>
      <c r="J15" s="10"/>
      <c r="K15" s="10"/>
      <c r="L15" s="10"/>
      <c r="M15" s="10"/>
    </row>
    <row r="16" spans="2:13" ht="15">
      <c r="B16" s="31" t="s">
        <v>21</v>
      </c>
      <c r="C16" s="47" t="s">
        <v>68</v>
      </c>
      <c r="D16" s="48"/>
      <c r="E16" s="48"/>
      <c r="F16" s="48"/>
      <c r="G16" s="48"/>
      <c r="H16" s="48"/>
      <c r="I16" s="48"/>
      <c r="J16" s="48"/>
      <c r="K16" s="48"/>
      <c r="L16" s="49"/>
      <c r="M16" s="10"/>
    </row>
    <row r="17" spans="2:13" ht="15">
      <c r="B17" s="55" t="s">
        <v>43</v>
      </c>
      <c r="C17" s="56" t="s">
        <v>70</v>
      </c>
      <c r="D17" s="57">
        <v>1</v>
      </c>
      <c r="E17" s="58" t="s">
        <v>11</v>
      </c>
      <c r="F17" s="79"/>
      <c r="G17" s="60">
        <f aca="true" t="shared" si="5" ref="G17">D17*F17</f>
        <v>0</v>
      </c>
      <c r="H17" s="60" t="s">
        <v>12</v>
      </c>
      <c r="I17" s="60"/>
      <c r="J17" s="60">
        <f>G17*1.21</f>
        <v>0</v>
      </c>
      <c r="K17" s="60" t="s">
        <v>12</v>
      </c>
      <c r="L17" s="60">
        <f>J17-G17</f>
        <v>0</v>
      </c>
      <c r="M17" s="10"/>
    </row>
    <row r="18" spans="2:13" ht="15">
      <c r="B18" s="55" t="s">
        <v>44</v>
      </c>
      <c r="C18" s="56" t="s">
        <v>69</v>
      </c>
      <c r="D18" s="57">
        <v>1</v>
      </c>
      <c r="E18" s="58" t="s">
        <v>11</v>
      </c>
      <c r="F18" s="79"/>
      <c r="G18" s="60">
        <f aca="true" t="shared" si="6" ref="G18">D18*F18</f>
        <v>0</v>
      </c>
      <c r="H18" s="60" t="s">
        <v>12</v>
      </c>
      <c r="I18" s="60"/>
      <c r="J18" s="60">
        <f>G18*1.21</f>
        <v>0</v>
      </c>
      <c r="K18" s="60" t="s">
        <v>12</v>
      </c>
      <c r="L18" s="60">
        <f>J18-G18</f>
        <v>0</v>
      </c>
      <c r="M18" s="10"/>
    </row>
    <row r="19" spans="2:13" ht="15">
      <c r="B19" s="5"/>
      <c r="C19" s="6"/>
      <c r="D19" s="7"/>
      <c r="E19" s="8"/>
      <c r="F19" s="8"/>
      <c r="G19" s="24"/>
      <c r="H19" s="9"/>
      <c r="I19" s="10"/>
      <c r="J19" s="10"/>
      <c r="K19" s="10"/>
      <c r="L19" s="30"/>
      <c r="M19" s="10"/>
    </row>
    <row r="20" spans="2:13" ht="15">
      <c r="B20" s="31" t="s">
        <v>23</v>
      </c>
      <c r="C20" s="47" t="s">
        <v>22</v>
      </c>
      <c r="D20" s="48"/>
      <c r="E20" s="48"/>
      <c r="F20" s="48"/>
      <c r="G20" s="48"/>
      <c r="H20" s="48"/>
      <c r="I20" s="48"/>
      <c r="J20" s="48"/>
      <c r="K20" s="48"/>
      <c r="L20" s="49"/>
      <c r="M20" s="10"/>
    </row>
    <row r="21" spans="2:13" ht="15">
      <c r="B21" s="55" t="s">
        <v>25</v>
      </c>
      <c r="C21" s="56" t="s">
        <v>58</v>
      </c>
      <c r="D21" s="57">
        <v>320</v>
      </c>
      <c r="E21" s="58" t="s">
        <v>11</v>
      </c>
      <c r="F21" s="50"/>
      <c r="G21" s="59">
        <f aca="true" t="shared" si="7" ref="G21:G22">D21*F21</f>
        <v>0</v>
      </c>
      <c r="H21" s="60" t="s">
        <v>12</v>
      </c>
      <c r="I21" s="60"/>
      <c r="J21" s="60">
        <f>G21*1.21</f>
        <v>0</v>
      </c>
      <c r="K21" s="60" t="s">
        <v>12</v>
      </c>
      <c r="L21" s="60">
        <f>J21-G21</f>
        <v>0</v>
      </c>
      <c r="M21" s="10"/>
    </row>
    <row r="22" spans="2:13" ht="15">
      <c r="B22" s="55" t="s">
        <v>26</v>
      </c>
      <c r="C22" s="56" t="s">
        <v>59</v>
      </c>
      <c r="D22" s="57">
        <v>320</v>
      </c>
      <c r="E22" s="58" t="s">
        <v>11</v>
      </c>
      <c r="F22" s="50"/>
      <c r="G22" s="59">
        <f t="shared" si="7"/>
        <v>0</v>
      </c>
      <c r="H22" s="60" t="s">
        <v>12</v>
      </c>
      <c r="I22" s="60"/>
      <c r="J22" s="60">
        <f aca="true" t="shared" si="8" ref="J22">G22*1.21</f>
        <v>0</v>
      </c>
      <c r="K22" s="60" t="s">
        <v>12</v>
      </c>
      <c r="L22" s="60">
        <f aca="true" t="shared" si="9" ref="L22:L24">J22-G22</f>
        <v>0</v>
      </c>
      <c r="M22" s="10"/>
    </row>
    <row r="23" spans="2:13" ht="15">
      <c r="B23" s="55" t="s">
        <v>63</v>
      </c>
      <c r="C23" s="56" t="s">
        <v>60</v>
      </c>
      <c r="D23" s="57">
        <v>320</v>
      </c>
      <c r="E23" s="58" t="s">
        <v>11</v>
      </c>
      <c r="F23" s="50"/>
      <c r="G23" s="59">
        <f>D23*F23</f>
        <v>0</v>
      </c>
      <c r="H23" s="60" t="s">
        <v>12</v>
      </c>
      <c r="I23" s="60"/>
      <c r="J23" s="60">
        <f>G23*1.21</f>
        <v>0</v>
      </c>
      <c r="K23" s="60" t="s">
        <v>12</v>
      </c>
      <c r="L23" s="60">
        <f t="shared" si="9"/>
        <v>0</v>
      </c>
      <c r="M23" s="10"/>
    </row>
    <row r="24" spans="2:13" ht="15">
      <c r="B24" s="55" t="s">
        <v>64</v>
      </c>
      <c r="C24" s="56" t="s">
        <v>61</v>
      </c>
      <c r="D24" s="57">
        <v>2597</v>
      </c>
      <c r="E24" s="58" t="s">
        <v>42</v>
      </c>
      <c r="F24" s="50"/>
      <c r="G24" s="59">
        <f aca="true" t="shared" si="10" ref="G24">D24*F24</f>
        <v>0</v>
      </c>
      <c r="H24" s="60" t="s">
        <v>12</v>
      </c>
      <c r="I24" s="60"/>
      <c r="J24" s="60">
        <f aca="true" t="shared" si="11" ref="J24">G24*1.21</f>
        <v>0</v>
      </c>
      <c r="K24" s="60" t="s">
        <v>12</v>
      </c>
      <c r="L24" s="60">
        <f t="shared" si="9"/>
        <v>0</v>
      </c>
      <c r="M24" s="10"/>
    </row>
    <row r="25" spans="2:13" ht="15">
      <c r="B25" s="19"/>
      <c r="C25" s="6"/>
      <c r="D25" s="7"/>
      <c r="E25" s="8"/>
      <c r="F25" s="32"/>
      <c r="G25" s="9"/>
      <c r="H25" s="9"/>
      <c r="I25" s="10"/>
      <c r="J25" s="10"/>
      <c r="K25" s="10"/>
      <c r="L25" s="10"/>
      <c r="M25" s="10"/>
    </row>
    <row r="26" spans="2:13" ht="15">
      <c r="B26" s="31" t="s">
        <v>34</v>
      </c>
      <c r="C26" s="47" t="s">
        <v>24</v>
      </c>
      <c r="D26" s="48"/>
      <c r="E26" s="48"/>
      <c r="F26" s="48"/>
      <c r="G26" s="48"/>
      <c r="H26" s="48"/>
      <c r="I26" s="48"/>
      <c r="J26" s="48"/>
      <c r="K26" s="48"/>
      <c r="L26" s="49"/>
      <c r="M26" s="10"/>
    </row>
    <row r="27" spans="2:13" ht="15">
      <c r="B27" s="55" t="s">
        <v>65</v>
      </c>
      <c r="C27" s="62" t="s">
        <v>39</v>
      </c>
      <c r="D27" s="53">
        <v>320</v>
      </c>
      <c r="E27" s="61" t="s">
        <v>27</v>
      </c>
      <c r="F27" s="50"/>
      <c r="G27" s="63">
        <f aca="true" t="shared" si="12" ref="G27">D27*F27</f>
        <v>0</v>
      </c>
      <c r="H27" s="63" t="s">
        <v>12</v>
      </c>
      <c r="I27" s="2"/>
      <c r="J27" s="2">
        <f>G27*1.21</f>
        <v>0</v>
      </c>
      <c r="K27" s="63" t="s">
        <v>12</v>
      </c>
      <c r="L27" s="2">
        <f>J27-G27</f>
        <v>0</v>
      </c>
      <c r="M27" s="10"/>
    </row>
    <row r="28" spans="2:13" ht="15">
      <c r="B28" s="55" t="s">
        <v>66</v>
      </c>
      <c r="C28" s="64" t="s">
        <v>62</v>
      </c>
      <c r="D28" s="53">
        <v>1</v>
      </c>
      <c r="E28" s="61" t="s">
        <v>20</v>
      </c>
      <c r="F28" s="50"/>
      <c r="G28" s="63" t="s">
        <v>12</v>
      </c>
      <c r="H28" s="63">
        <f>D28*F28</f>
        <v>0</v>
      </c>
      <c r="I28" s="2"/>
      <c r="J28" s="65" t="s">
        <v>12</v>
      </c>
      <c r="K28" s="2">
        <f>H28*1.21</f>
        <v>0</v>
      </c>
      <c r="L28" s="2">
        <f>K28-H28</f>
        <v>0</v>
      </c>
      <c r="M28" s="10"/>
    </row>
    <row r="29" spans="2:13" ht="15">
      <c r="B29" s="33" t="s">
        <v>28</v>
      </c>
      <c r="C29" s="12">
        <f>SUM(G7:H28)</f>
        <v>0</v>
      </c>
      <c r="D29" s="33"/>
      <c r="E29" s="28"/>
      <c r="F29" s="34"/>
      <c r="G29" s="35">
        <f>SUM(G7:G28)</f>
        <v>0</v>
      </c>
      <c r="H29" s="35">
        <f>SUM(H7:H28)</f>
        <v>0</v>
      </c>
      <c r="I29" s="12"/>
      <c r="J29" s="12">
        <f>SUM(J7:J28)</f>
        <v>0</v>
      </c>
      <c r="K29" s="12">
        <f>SUM(K7:K28)</f>
        <v>0</v>
      </c>
      <c r="L29" s="12">
        <f>SUM(L7:L28)</f>
        <v>0</v>
      </c>
      <c r="M29" s="36"/>
    </row>
    <row r="30" spans="2:13" ht="15">
      <c r="B30" s="19"/>
      <c r="C30" s="37"/>
      <c r="D30" s="7"/>
      <c r="E30" s="8"/>
      <c r="F30" s="21"/>
      <c r="G30" s="9"/>
      <c r="H30" s="9"/>
      <c r="I30" s="10"/>
      <c r="J30" s="10"/>
      <c r="K30" s="10"/>
      <c r="L30" s="10"/>
      <c r="M30" s="10"/>
    </row>
    <row r="31" spans="2:13" ht="15">
      <c r="B31" s="67" t="s">
        <v>29</v>
      </c>
      <c r="C31" s="68"/>
      <c r="D31" s="69"/>
      <c r="E31" s="38" t="s">
        <v>30</v>
      </c>
      <c r="F31" s="39" t="s">
        <v>31</v>
      </c>
      <c r="G31" s="33" t="s">
        <v>32</v>
      </c>
      <c r="H31" s="33" t="s">
        <v>33</v>
      </c>
      <c r="I31" s="13"/>
      <c r="J31" s="14"/>
      <c r="K31" s="14"/>
      <c r="L31" s="14"/>
      <c r="M31" s="40"/>
    </row>
    <row r="32" spans="2:13" ht="15">
      <c r="B32" s="31" t="s">
        <v>46</v>
      </c>
      <c r="C32" s="15" t="s">
        <v>35</v>
      </c>
      <c r="D32" s="3"/>
      <c r="E32" s="11"/>
      <c r="F32" s="29">
        <f>C29</f>
        <v>0</v>
      </c>
      <c r="G32" s="4">
        <f>H32-F32</f>
        <v>0</v>
      </c>
      <c r="H32" s="4">
        <f>F32*1.21</f>
        <v>0</v>
      </c>
      <c r="I32" s="13"/>
      <c r="J32" s="14"/>
      <c r="K32" s="14"/>
      <c r="L32" s="14"/>
      <c r="M32" s="10"/>
    </row>
    <row r="33" spans="2:13" ht="15">
      <c r="B33" s="31" t="s">
        <v>47</v>
      </c>
      <c r="C33" s="15" t="s">
        <v>36</v>
      </c>
      <c r="D33" s="16"/>
      <c r="E33" s="17" t="e">
        <f>F33/F32</f>
        <v>#DIV/0!</v>
      </c>
      <c r="F33" s="18">
        <f>G29</f>
        <v>0</v>
      </c>
      <c r="G33" s="4">
        <f aca="true" t="shared" si="13" ref="G33:G34">H33-F33</f>
        <v>0</v>
      </c>
      <c r="H33" s="4">
        <f aca="true" t="shared" si="14" ref="H33:H34">F33*1.21</f>
        <v>0</v>
      </c>
      <c r="I33" s="13"/>
      <c r="J33" s="14"/>
      <c r="K33" s="14"/>
      <c r="L33" s="14"/>
      <c r="M33" s="10"/>
    </row>
    <row r="34" spans="2:13" ht="15">
      <c r="B34" s="31" t="s">
        <v>67</v>
      </c>
      <c r="C34" s="15" t="s">
        <v>37</v>
      </c>
      <c r="D34" s="16"/>
      <c r="E34" s="17" t="e">
        <f>F34/F32</f>
        <v>#DIV/0!</v>
      </c>
      <c r="F34" s="18">
        <f>H29</f>
        <v>0</v>
      </c>
      <c r="G34" s="4">
        <f t="shared" si="13"/>
        <v>0</v>
      </c>
      <c r="H34" s="4">
        <f t="shared" si="14"/>
        <v>0</v>
      </c>
      <c r="I34" s="13"/>
      <c r="J34" s="14"/>
      <c r="K34" s="14"/>
      <c r="L34" s="14"/>
      <c r="M34" s="10"/>
    </row>
    <row r="35" spans="2:13" ht="15">
      <c r="B35" s="19"/>
      <c r="C35" s="20"/>
      <c r="D35" s="7"/>
      <c r="E35" s="8"/>
      <c r="F35" s="21"/>
      <c r="G35" s="9"/>
      <c r="H35" s="9"/>
      <c r="I35" s="10"/>
      <c r="J35" s="10"/>
      <c r="K35" s="10"/>
      <c r="L35" s="10"/>
      <c r="M35" s="10"/>
    </row>
    <row r="36" spans="2:13" ht="15">
      <c r="B36" s="42" t="s">
        <v>38</v>
      </c>
      <c r="C36" s="43">
        <f ca="1">TODAY()</f>
        <v>44321</v>
      </c>
      <c r="D36" s="44"/>
      <c r="E36" s="45"/>
      <c r="F36" s="46" t="s">
        <v>45</v>
      </c>
      <c r="G36" s="73"/>
      <c r="H36" s="73"/>
      <c r="I36" s="52"/>
      <c r="J36" s="73"/>
      <c r="K36" s="73"/>
      <c r="L36" s="52"/>
      <c r="M36" s="41"/>
    </row>
  </sheetData>
  <mergeCells count="13">
    <mergeCell ref="B31:D31"/>
    <mergeCell ref="B3:L3"/>
    <mergeCell ref="J1:L1"/>
    <mergeCell ref="B1:H1"/>
    <mergeCell ref="J36:K36"/>
    <mergeCell ref="J4:K4"/>
    <mergeCell ref="L4:L6"/>
    <mergeCell ref="G36:H36"/>
    <mergeCell ref="B4:B5"/>
    <mergeCell ref="C4:C5"/>
    <mergeCell ref="D4:D5"/>
    <mergeCell ref="E4:E5"/>
    <mergeCell ref="F4:H4"/>
  </mergeCells>
  <printOptions/>
  <pageMargins left="0.25" right="0.25" top="0.75" bottom="0.75" header="0.3" footer="0.3"/>
  <pageSetup fitToHeight="1" fitToWidth="1" horizontalDpi="360" verticalDpi="36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2021-05-05T14:07:47Z</dcterms:modified>
  <cp:category/>
  <cp:version/>
  <cp:contentType/>
  <cp:contentStatus/>
</cp:coreProperties>
</file>