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5840" firstSheet="1" activeTab="1"/>
  </bookViews>
  <sheets>
    <sheet name="VzorPolozky" sheetId="10" state="hidden" r:id="rId1"/>
    <sheet name="Nabídka DATmoLUX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'Nabídka DATmoLUX'!$1:$7</definedName>
    <definedName name="oadresa">#REF!</definedName>
    <definedName name="_xlnm.Print_Area" localSheetId="1">'Nabídka DATmoLUX'!$A$1:$W$54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4" i="12" l="1"/>
  <c r="I44" i="12"/>
  <c r="K44" i="12"/>
  <c r="G43" i="12"/>
  <c r="I43" i="12"/>
  <c r="K43" i="12"/>
  <c r="G42" i="12"/>
  <c r="I42" i="12"/>
  <c r="K42" i="12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AE53" i="12"/>
  <c r="AF53" i="12" l="1"/>
  <c r="V8" i="12"/>
  <c r="Q8" i="12"/>
  <c r="I8" i="12"/>
  <c r="K33" i="12"/>
  <c r="O33" i="12"/>
  <c r="K22" i="12"/>
  <c r="O22" i="12"/>
  <c r="O8" i="12"/>
  <c r="V33" i="12"/>
  <c r="Q33" i="12"/>
  <c r="I33" i="12"/>
  <c r="V22" i="12"/>
  <c r="Q22" i="12"/>
  <c r="I22" i="12"/>
  <c r="K8" i="12"/>
  <c r="M33" i="12"/>
  <c r="M22" i="12"/>
  <c r="M8" i="12"/>
  <c r="G33" i="12"/>
  <c r="G22" i="12"/>
  <c r="G8" i="12"/>
  <c r="G53" i="12" l="1"/>
</calcChain>
</file>

<file path=xl/sharedStrings.xml><?xml version="1.0" encoding="utf-8"?>
<sst xmlns="http://schemas.openxmlformats.org/spreadsheetml/2006/main" count="297" uniqueCount="146">
  <si>
    <t xml:space="preserve">Položkový rozpočet </t>
  </si>
  <si>
    <t>S:</t>
  </si>
  <si>
    <t>O:</t>
  </si>
  <si>
    <t>R:</t>
  </si>
  <si>
    <t>Celkem</t>
  </si>
  <si>
    <t>Dodávka</t>
  </si>
  <si>
    <t>Montáž</t>
  </si>
  <si>
    <t>Veřejné osvětlení</t>
  </si>
  <si>
    <t>M21</t>
  </si>
  <si>
    <t>Elektromontáže</t>
  </si>
  <si>
    <t>M210</t>
  </si>
  <si>
    <t>Materiál</t>
  </si>
  <si>
    <t>M46</t>
  </si>
  <si>
    <t>Zemní práce při montážích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</si>
  <si>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</si>
  <si>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</si>
  <si>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</si>
  <si>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</si>
  <si>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</si>
  <si>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</si>
  <si>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</si>
  <si>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</si>
  <si>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</si>
  <si>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</si>
  <si>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</si>
  <si>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</si>
  <si>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</si>
  <si>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</si>
  <si>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</si>
  <si>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</si>
  <si>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</si>
  <si>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</si>
  <si>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</si>
  <si>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</si>
  <si>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</si>
  <si>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</si>
  <si>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</si>
  <si>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</si>
  <si>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</si>
  <si>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</si>
  <si>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</si>
  <si>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210100252R00</t>
  </si>
  <si>
    <t>Ukončení vodičů, soubory pro kabely ukončení kabelů smršťovací záklopkou nebo páskou, celoplastových , do průřezu 4x25 mm2</t>
  </si>
  <si>
    <t>kus</t>
  </si>
  <si>
    <t>RTS 17/ I</t>
  </si>
  <si>
    <t>POL1_9</t>
  </si>
  <si>
    <t>210100001R00</t>
  </si>
  <si>
    <t>210204002R00</t>
  </si>
  <si>
    <t>POL1_</t>
  </si>
  <si>
    <t>210204201R00</t>
  </si>
  <si>
    <t xml:space="preserve">elektrovýzbroj stožáru pro, 1 okruh,  </t>
  </si>
  <si>
    <t>210220022RT1</t>
  </si>
  <si>
    <t>Vedení uzemňovací v zemi FeZn, D 8 - 10 mm, včetně drátu FeZn 10 mm</t>
  </si>
  <si>
    <t>m</t>
  </si>
  <si>
    <t>210220301RT2</t>
  </si>
  <si>
    <t>Svorka hromosvodová do 2 šroubů /SS, SZ, SO/</t>
  </si>
  <si>
    <t>210220302RT6</t>
  </si>
  <si>
    <t>Svorka hromosvodová nad 2 šrouby /ST, SJ, SR, atd/, včetně dodávky svorky SP kovových částí d 3-12 mm</t>
  </si>
  <si>
    <t>210800528R00</t>
  </si>
  <si>
    <t>Vodiče a lana nn a vn vodiče a lana nn a vn CY, 10 mm2, volně uložený</t>
  </si>
  <si>
    <t>210810005R00</t>
  </si>
  <si>
    <t>Kabely silové kabel CYKY-m 750 V, 3 x 1,5 mm2, volně uložený</t>
  </si>
  <si>
    <t>210810013R00</t>
  </si>
  <si>
    <t>Kabely silové kabel CYKY-m 750 V, 4 x 10 mm2, volně uložený</t>
  </si>
  <si>
    <t>210950201R00</t>
  </si>
  <si>
    <t>Příplatek na zatahování kabelů váhy do 0,75 kg</t>
  </si>
  <si>
    <t>210202011S00</t>
  </si>
  <si>
    <t>Vlastní</t>
  </si>
  <si>
    <t>Indiv</t>
  </si>
  <si>
    <t>905   R01</t>
  </si>
  <si>
    <t>Hzs-revize provoz.souboru a st.obj. Revize</t>
  </si>
  <si>
    <t>hod</t>
  </si>
  <si>
    <t>POL10_0</t>
  </si>
  <si>
    <t>28395201.AR</t>
  </si>
  <si>
    <t>Pěna polyuretanová  spray 750 ml</t>
  </si>
  <si>
    <t>SPCM</t>
  </si>
  <si>
    <t>POL3_1</t>
  </si>
  <si>
    <t>ks</t>
  </si>
  <si>
    <t>POL3_</t>
  </si>
  <si>
    <t>316 73593T</t>
  </si>
  <si>
    <t xml:space="preserve">ks    </t>
  </si>
  <si>
    <t>316 78655T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</si>
  <si>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</si>
  <si>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</si>
  <si>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</si>
  <si>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</t>
  </si>
  <si>
    <t>34140967R</t>
  </si>
  <si>
    <t>vodič CY; silový, propojovací jednožilový; pevné uložení; jádro Cu plné holé; počet žil 1; jmen.průřez jádra 10,00 mm2; vnější průměr 5,6 mm; izolace PVC; tl. izolace min 0,8 mm; odolnost proti šíření plamene</t>
  </si>
  <si>
    <t>345-000504</t>
  </si>
  <si>
    <t>Pojistka 6A E27 komplet</t>
  </si>
  <si>
    <t>345-000600</t>
  </si>
  <si>
    <t>Trubička smršťovací z/žl RPZ 32/12</t>
  </si>
  <si>
    <t>348 90028T</t>
  </si>
  <si>
    <t>460050703RT1</t>
  </si>
  <si>
    <t>Jáma do 2 m3 pro stožár veřejného osvětlení, hor.3</t>
  </si>
  <si>
    <t>m3</t>
  </si>
  <si>
    <t>460100034R00</t>
  </si>
  <si>
    <t>460120002RT1</t>
  </si>
  <si>
    <t>Zához jámy, hornina třídy 3 - 4</t>
  </si>
  <si>
    <t>460200163RT2</t>
  </si>
  <si>
    <t>Výkop kabelové rýhy 35/80 cm  hor.3, ruční výkop rýhy</t>
  </si>
  <si>
    <t>460420021RT1</t>
  </si>
  <si>
    <t>Zřízení kab.lože v rýze do 65 cm z písku 5 cm, lože tloušťky 5 cm</t>
  </si>
  <si>
    <t>RTS 16/ II</t>
  </si>
  <si>
    <t>460490012RT1</t>
  </si>
  <si>
    <t>Fólie výstražná z PVC, šířka 33 cm, fólie PVC šířka 33 cm</t>
  </si>
  <si>
    <t>460510021RT1</t>
  </si>
  <si>
    <t>Kabelový prostup z plast.trub, DN do 10,5 cm</t>
  </si>
  <si>
    <t>460510021RT2</t>
  </si>
  <si>
    <t>460570153R00</t>
  </si>
  <si>
    <t>Zához rýhy 35/70 cm, hornina třídy 3, se zhutněním</t>
  </si>
  <si>
    <t>460600001R00</t>
  </si>
  <si>
    <t>Naložení a odvoz zeminy</t>
  </si>
  <si>
    <t>460600002RT1</t>
  </si>
  <si>
    <t>Příplatek za odvoz za každých dalších 1000 m, nákladním automobilem</t>
  </si>
  <si>
    <t>460620013RT1</t>
  </si>
  <si>
    <t>Provizorní úprava terénu v přírodní hornině 3, ruční vyrovnání a zhutnění</t>
  </si>
  <si>
    <t>m2</t>
  </si>
  <si>
    <t>Kalkul</t>
  </si>
  <si>
    <t>t</t>
  </si>
  <si>
    <t>460600071U00</t>
  </si>
  <si>
    <t>Příplatek k odvozu suti ZKD 1km</t>
  </si>
  <si>
    <t>46099-1111</t>
  </si>
  <si>
    <t>Poplatek za uložení zeminy</t>
  </si>
  <si>
    <t xml:space="preserve">t     </t>
  </si>
  <si>
    <t>Poplatek za recyklaci suti</t>
  </si>
  <si>
    <t>POL13_0</t>
  </si>
  <si>
    <t>SUM</t>
  </si>
  <si>
    <t>END</t>
  </si>
  <si>
    <t>Ukončení vodičů, zapojení do 2,5 mm2</t>
  </si>
  <si>
    <t xml:space="preserve">Svítidla a osvětlovací zařízení stožár osvětlovací, sadový - AL - přírubový  </t>
  </si>
  <si>
    <t>Stožár hliníkový, přírubový, sadový, výška 6 m , eloxovaný povrch v barvě RAL svítidla C63,model ROSA</t>
  </si>
  <si>
    <t>Svítidlo LED- přechodové, vč. nákladů na mont. plošinu</t>
  </si>
  <si>
    <t>Mikulov - rekonstrukce ul. Pavlovská</t>
  </si>
  <si>
    <t>946-460008-R2</t>
  </si>
  <si>
    <t>Základ prefabrikovaný pro silniční slouop do 8m</t>
  </si>
  <si>
    <t>Svorkovnice stožárová  pro 1-okruh, tzp EKM- GURO</t>
  </si>
  <si>
    <t>Svítidlo LED přechodovéPHILIPS 56W, BGP761,T25DPR1/757/typ1/*(1.000)</t>
  </si>
  <si>
    <t>Osazení betonového základu B-50</t>
  </si>
  <si>
    <t>Startovací a cílová jáma protlaku</t>
  </si>
  <si>
    <t>460230414-1</t>
  </si>
  <si>
    <t>Řízený protlak z trub plastových dp průměru 15cm</t>
  </si>
  <si>
    <t>460510095</t>
  </si>
  <si>
    <t>Zásyp startovací a cílové jámy protlaku</t>
  </si>
  <si>
    <t xml:space="preserve"> Osvětlení přechodu pro chodce</t>
  </si>
  <si>
    <t>460561901-1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</si>
</sst>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4" fontId="4" fillId="0" borderId="0" xfId="0" applyNumberFormat="1" applyFont="1" applyBorder="1" applyAlignment="1">
      <alignment vertical="top" shrinkToFit="1"/>
    </xf>
    <xf numFmtId="4" fontId="3" fillId="2" borderId="0" xfId="0" applyNumberFormat="1" applyFont="1" applyFill="1" applyBorder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0" fontId="4" fillId="0" borderId="8" xfId="0" applyFont="1" applyBorder="1" applyAlignment="1">
      <alignment vertical="top"/>
    </xf>
    <xf numFmtId="49" fontId="4" fillId="0" borderId="9" xfId="0" applyNumberFormat="1" applyFont="1" applyBorder="1" applyAlignment="1">
      <alignment vertical="top"/>
    </xf>
    <xf numFmtId="0" fontId="4" fillId="0" borderId="9" xfId="0" applyFont="1" applyBorder="1" applyAlignment="1">
      <alignment horizontal="center" vertical="top" shrinkToFit="1"/>
    </xf>
    <xf numFmtId="164" fontId="4" fillId="0" borderId="9" xfId="0" applyNumberFormat="1" applyFont="1" applyBorder="1" applyAlignment="1">
      <alignment vertical="top" shrinkToFit="1"/>
    </xf>
    <xf numFmtId="4" fontId="4" fillId="3" borderId="9" xfId="0" applyNumberFormat="1" applyFont="1" applyFill="1" applyBorder="1" applyAlignment="1" applyProtection="1">
      <alignment vertical="top" shrinkToFit="1"/>
      <protection locked="0"/>
    </xf>
    <xf numFmtId="4" fontId="4" fillId="0" borderId="9" xfId="0" applyNumberFormat="1" applyFont="1" applyBorder="1" applyAlignment="1">
      <alignment vertical="top" shrinkToFit="1"/>
    </xf>
    <xf numFmtId="4" fontId="4" fillId="0" borderId="10" xfId="0" applyNumberFormat="1" applyFont="1" applyBorder="1" applyAlignment="1">
      <alignment vertical="top" shrinkToFit="1"/>
    </xf>
    <xf numFmtId="0" fontId="4" fillId="0" borderId="11" xfId="0" applyFont="1" applyBorder="1" applyAlignment="1">
      <alignment vertical="top"/>
    </xf>
    <xf numFmtId="49" fontId="4" fillId="0" borderId="12" xfId="0" applyNumberFormat="1" applyFont="1" applyBorder="1" applyAlignment="1">
      <alignment vertical="top"/>
    </xf>
    <xf numFmtId="0" fontId="4" fillId="0" borderId="12" xfId="0" applyFont="1" applyBorder="1" applyAlignment="1">
      <alignment horizontal="center" vertical="top" shrinkToFit="1"/>
    </xf>
    <xf numFmtId="164" fontId="4" fillId="0" borderId="12" xfId="0" applyNumberFormat="1" applyFont="1" applyBorder="1" applyAlignment="1">
      <alignment vertical="top" shrinkToFit="1"/>
    </xf>
    <xf numFmtId="4" fontId="4" fillId="3" borderId="12" xfId="0" applyNumberFormat="1" applyFont="1" applyFill="1" applyBorder="1" applyAlignment="1" applyProtection="1">
      <alignment vertical="top" shrinkToFit="1"/>
      <protection locked="0"/>
    </xf>
    <xf numFmtId="4" fontId="4" fillId="0" borderId="12" xfId="0" applyNumberFormat="1" applyFont="1" applyBorder="1" applyAlignment="1">
      <alignment vertical="top" shrinkToFit="1"/>
    </xf>
    <xf numFmtId="4" fontId="4" fillId="0" borderId="13" xfId="0" applyNumberFormat="1" applyFont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/>
    </xf>
    <xf numFmtId="49" fontId="3" fillId="2" borderId="3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4" fillId="0" borderId="12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5" t="s">
        <v>0</v>
      </c>
      <c r="B1" s="55"/>
      <c r="C1" s="56"/>
      <c r="D1" s="55"/>
      <c r="E1" s="55"/>
      <c r="F1" s="55"/>
      <c r="G1" s="55"/>
    </row>
    <row r="2" spans="1:7" ht="24.95" customHeight="1" x14ac:dyDescent="0.2">
      <c r="A2" s="7" t="s">
        <v>1</v>
      </c>
      <c r="B2" s="6"/>
      <c r="C2" s="57"/>
      <c r="D2" s="57"/>
      <c r="E2" s="57"/>
      <c r="F2" s="57"/>
      <c r="G2" s="58"/>
    </row>
    <row r="3" spans="1:7" ht="24.95" customHeight="1" x14ac:dyDescent="0.2">
      <c r="A3" s="7" t="s">
        <v>2</v>
      </c>
      <c r="B3" s="6"/>
      <c r="C3" s="57"/>
      <c r="D3" s="57"/>
      <c r="E3" s="57"/>
      <c r="F3" s="57"/>
      <c r="G3" s="58"/>
    </row>
    <row r="4" spans="1:7" ht="24.95" customHeight="1" x14ac:dyDescent="0.2">
      <c r="A4" s="7" t="s">
        <v>3</v>
      </c>
      <c r="B4" s="6"/>
      <c r="C4" s="57"/>
      <c r="D4" s="57"/>
      <c r="E4" s="57"/>
      <c r="F4" s="57"/>
      <c r="G4" s="58"/>
    </row>
    <row r="5" spans="1:7" x14ac:dyDescent="0.2">
      <c r="B5" s="2"/>
      <c r="C5" s="3"/>
      <c r="D5" s="4"/>
    </row>
  </sheetData>
  <sheetProtection password="9EF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75"/>
  <sheetViews>
    <sheetView tabSelected="1" zoomScale="130" zoomScaleNormal="13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7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0.140625" hidden="1" customWidth="1"/>
    <col min="19" max="19" width="8.85546875" hidden="1" customWidth="1"/>
    <col min="20" max="20" width="8.42578125" hidden="1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59" t="s">
        <v>14</v>
      </c>
      <c r="B1" s="59"/>
      <c r="C1" s="59"/>
      <c r="D1" s="59"/>
      <c r="E1" s="59"/>
      <c r="F1" s="59"/>
      <c r="G1" s="59"/>
      <c r="AG1" t="s">
        <v>15</v>
      </c>
    </row>
    <row r="2" spans="1:60" ht="15.75" customHeight="1" x14ac:dyDescent="0.2">
      <c r="A2" s="10" t="s">
        <v>1</v>
      </c>
      <c r="B2" s="6"/>
      <c r="C2" s="60" t="s">
        <v>133</v>
      </c>
      <c r="D2" s="61"/>
      <c r="E2" s="61"/>
      <c r="F2" s="61"/>
      <c r="G2" s="62"/>
      <c r="AG2" t="s">
        <v>16</v>
      </c>
    </row>
    <row r="3" spans="1:60" ht="15.75" customHeight="1" x14ac:dyDescent="0.2">
      <c r="A3" s="10" t="s">
        <v>2</v>
      </c>
      <c r="B3" s="6"/>
      <c r="C3" s="60" t="s">
        <v>144</v>
      </c>
      <c r="D3" s="61"/>
      <c r="E3" s="61"/>
      <c r="F3" s="61"/>
      <c r="G3" s="62"/>
      <c r="AC3" s="8" t="s">
        <v>16</v>
      </c>
      <c r="AG3" t="s">
        <v>17</v>
      </c>
    </row>
    <row r="4" spans="1:60" ht="18.75" customHeight="1" x14ac:dyDescent="0.2">
      <c r="A4" s="11" t="s">
        <v>3</v>
      </c>
      <c r="B4" s="12"/>
      <c r="C4" s="63" t="s">
        <v>7</v>
      </c>
      <c r="D4" s="64"/>
      <c r="E4" s="64"/>
      <c r="F4" s="64"/>
      <c r="G4" s="65"/>
      <c r="AG4" t="s">
        <v>18</v>
      </c>
    </row>
    <row r="5" spans="1:60" x14ac:dyDescent="0.2">
      <c r="D5" s="9"/>
    </row>
    <row r="6" spans="1:60" ht="35.25" customHeight="1" x14ac:dyDescent="0.2">
      <c r="A6" s="14" t="s">
        <v>19</v>
      </c>
      <c r="B6" s="16" t="s">
        <v>20</v>
      </c>
      <c r="C6" s="16" t="s">
        <v>21</v>
      </c>
      <c r="D6" s="15" t="s">
        <v>22</v>
      </c>
      <c r="E6" s="14" t="s">
        <v>23</v>
      </c>
      <c r="F6" s="13" t="s">
        <v>24</v>
      </c>
      <c r="G6" s="14" t="s">
        <v>4</v>
      </c>
      <c r="H6" s="17" t="s">
        <v>5</v>
      </c>
      <c r="I6" s="17" t="s">
        <v>25</v>
      </c>
      <c r="J6" s="17" t="s">
        <v>6</v>
      </c>
      <c r="K6" s="17" t="s">
        <v>26</v>
      </c>
      <c r="L6" s="17" t="s">
        <v>27</v>
      </c>
      <c r="M6" s="17" t="s">
        <v>28</v>
      </c>
      <c r="N6" s="17" t="s">
        <v>29</v>
      </c>
      <c r="O6" s="17" t="s">
        <v>30</v>
      </c>
      <c r="P6" s="17" t="s">
        <v>31</v>
      </c>
      <c r="Q6" s="17" t="s">
        <v>32</v>
      </c>
      <c r="R6" s="17" t="s">
        <v>33</v>
      </c>
      <c r="S6" s="17" t="s">
        <v>34</v>
      </c>
      <c r="T6" s="17" t="s">
        <v>35</v>
      </c>
      <c r="U6" s="17" t="s">
        <v>36</v>
      </c>
      <c r="V6" s="17" t="s">
        <v>37</v>
      </c>
      <c r="W6" s="17" t="s">
        <v>38</v>
      </c>
    </row>
    <row r="7" spans="1:60" hidden="1" x14ac:dyDescent="0.2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60" x14ac:dyDescent="0.2">
      <c r="A8" s="27" t="s">
        <v>39</v>
      </c>
      <c r="B8" s="28" t="s">
        <v>8</v>
      </c>
      <c r="C8" s="48" t="s">
        <v>9</v>
      </c>
      <c r="D8" s="29"/>
      <c r="E8" s="30"/>
      <c r="F8" s="31"/>
      <c r="G8" s="31">
        <f>SUMIF(AG9:AG21,"&lt;&gt;NOR",G9:G21)</f>
        <v>0</v>
      </c>
      <c r="H8" s="31"/>
      <c r="I8" s="31">
        <f>SUM(I9:I21)</f>
        <v>0</v>
      </c>
      <c r="J8" s="31"/>
      <c r="K8" s="31">
        <f>SUM(K9:K21)</f>
        <v>0</v>
      </c>
      <c r="L8" s="31"/>
      <c r="M8" s="31">
        <f>SUM(M9:M21)</f>
        <v>0</v>
      </c>
      <c r="N8" s="31"/>
      <c r="O8" s="31">
        <f>SUM(O9:O21)</f>
        <v>0.02</v>
      </c>
      <c r="P8" s="31"/>
      <c r="Q8" s="31">
        <f>SUM(Q9:Q21)</f>
        <v>0</v>
      </c>
      <c r="R8" s="31"/>
      <c r="S8" s="31"/>
      <c r="T8" s="32"/>
      <c r="U8" s="26"/>
      <c r="V8" s="26">
        <f>SUM(V9:V21)</f>
        <v>17.89</v>
      </c>
      <c r="W8" s="26"/>
      <c r="AG8" t="s">
        <v>40</v>
      </c>
    </row>
    <row r="9" spans="1:60" ht="22.5" outlineLevel="1" x14ac:dyDescent="0.2">
      <c r="A9" s="40">
        <v>1</v>
      </c>
      <c r="B9" s="41" t="s">
        <v>41</v>
      </c>
      <c r="C9" s="49" t="s">
        <v>42</v>
      </c>
      <c r="D9" s="42" t="s">
        <v>43</v>
      </c>
      <c r="E9" s="43">
        <v>4</v>
      </c>
      <c r="F9" s="44"/>
      <c r="G9" s="45">
        <f t="shared" ref="G9:G21" si="0">ROUND(E9*F9,2)</f>
        <v>0</v>
      </c>
      <c r="H9" s="44"/>
      <c r="I9" s="45">
        <f t="shared" ref="I9:I21" si="1">ROUND(E9*H9,2)</f>
        <v>0</v>
      </c>
      <c r="J9" s="44"/>
      <c r="K9" s="45">
        <f t="shared" ref="K9:K21" si="2">ROUND(E9*J9,2)</f>
        <v>0</v>
      </c>
      <c r="L9" s="45">
        <v>21</v>
      </c>
      <c r="M9" s="45">
        <f t="shared" ref="M9:M21" si="3">G9*(1+L9/100)</f>
        <v>0</v>
      </c>
      <c r="N9" s="45">
        <v>0</v>
      </c>
      <c r="O9" s="45">
        <f t="shared" ref="O9:O21" si="4">ROUND(E9*N9,2)</f>
        <v>0</v>
      </c>
      <c r="P9" s="45">
        <v>0</v>
      </c>
      <c r="Q9" s="45">
        <f t="shared" ref="Q9:Q21" si="5">ROUND(E9*P9,2)</f>
        <v>0</v>
      </c>
      <c r="R9" s="45" t="s">
        <v>8</v>
      </c>
      <c r="S9" s="45" t="s">
        <v>44</v>
      </c>
      <c r="T9" s="46" t="s">
        <v>44</v>
      </c>
      <c r="U9" s="25">
        <v>0.4955</v>
      </c>
      <c r="V9" s="25">
        <f t="shared" ref="V9:V21" si="6">ROUND(E9*U9,2)</f>
        <v>1.98</v>
      </c>
      <c r="W9" s="25"/>
      <c r="X9" s="18"/>
      <c r="Y9" s="18"/>
      <c r="Z9" s="18"/>
      <c r="AA9" s="18"/>
      <c r="AB9" s="18"/>
      <c r="AC9" s="18"/>
      <c r="AD9" s="18"/>
      <c r="AE9" s="18"/>
      <c r="AF9" s="18"/>
      <c r="AG9" s="18" t="s">
        <v>45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1" x14ac:dyDescent="0.2">
      <c r="A10" s="40">
        <v>2</v>
      </c>
      <c r="B10" s="41" t="s">
        <v>46</v>
      </c>
      <c r="C10" s="49" t="s">
        <v>129</v>
      </c>
      <c r="D10" s="42" t="s">
        <v>43</v>
      </c>
      <c r="E10" s="43">
        <v>16</v>
      </c>
      <c r="F10" s="44"/>
      <c r="G10" s="45">
        <f t="shared" si="0"/>
        <v>0</v>
      </c>
      <c r="H10" s="44"/>
      <c r="I10" s="45">
        <f t="shared" si="1"/>
        <v>0</v>
      </c>
      <c r="J10" s="44"/>
      <c r="K10" s="45">
        <f t="shared" si="2"/>
        <v>0</v>
      </c>
      <c r="L10" s="45">
        <v>21</v>
      </c>
      <c r="M10" s="45">
        <f t="shared" si="3"/>
        <v>0</v>
      </c>
      <c r="N10" s="45">
        <v>0</v>
      </c>
      <c r="O10" s="45">
        <f t="shared" si="4"/>
        <v>0</v>
      </c>
      <c r="P10" s="45">
        <v>0</v>
      </c>
      <c r="Q10" s="45">
        <f t="shared" si="5"/>
        <v>0</v>
      </c>
      <c r="R10" s="45"/>
      <c r="S10" s="45" t="s">
        <v>44</v>
      </c>
      <c r="T10" s="46" t="s">
        <v>44</v>
      </c>
      <c r="U10" s="25">
        <v>5.0500000000000003E-2</v>
      </c>
      <c r="V10" s="25">
        <f t="shared" si="6"/>
        <v>0.81</v>
      </c>
      <c r="W10" s="25"/>
      <c r="X10" s="18"/>
      <c r="Y10" s="18"/>
      <c r="Z10" s="18"/>
      <c r="AA10" s="18"/>
      <c r="AB10" s="18"/>
      <c r="AC10" s="18"/>
      <c r="AD10" s="18"/>
      <c r="AE10" s="18"/>
      <c r="AF10" s="18"/>
      <c r="AG10" s="18" t="s">
        <v>45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outlineLevel="1" x14ac:dyDescent="0.2">
      <c r="A11" s="33">
        <v>3</v>
      </c>
      <c r="B11" s="34" t="s">
        <v>47</v>
      </c>
      <c r="C11" s="50" t="s">
        <v>130</v>
      </c>
      <c r="D11" s="35" t="s">
        <v>43</v>
      </c>
      <c r="E11" s="36">
        <v>2</v>
      </c>
      <c r="F11" s="37"/>
      <c r="G11" s="38">
        <f t="shared" si="0"/>
        <v>0</v>
      </c>
      <c r="H11" s="37"/>
      <c r="I11" s="38">
        <f t="shared" si="1"/>
        <v>0</v>
      </c>
      <c r="J11" s="37"/>
      <c r="K11" s="38">
        <f t="shared" si="2"/>
        <v>0</v>
      </c>
      <c r="L11" s="38">
        <v>21</v>
      </c>
      <c r="M11" s="38">
        <f t="shared" si="3"/>
        <v>0</v>
      </c>
      <c r="N11" s="38">
        <v>0</v>
      </c>
      <c r="O11" s="38">
        <f t="shared" si="4"/>
        <v>0</v>
      </c>
      <c r="P11" s="38">
        <v>0</v>
      </c>
      <c r="Q11" s="38">
        <f t="shared" si="5"/>
        <v>0</v>
      </c>
      <c r="R11" s="38" t="s">
        <v>8</v>
      </c>
      <c r="S11" s="38" t="s">
        <v>44</v>
      </c>
      <c r="T11" s="39" t="s">
        <v>44</v>
      </c>
      <c r="U11" s="25">
        <v>1.68333</v>
      </c>
      <c r="V11" s="25">
        <f t="shared" si="6"/>
        <v>3.37</v>
      </c>
      <c r="W11" s="25"/>
      <c r="X11" s="18"/>
      <c r="Y11" s="18"/>
      <c r="Z11" s="18"/>
      <c r="AA11" s="18"/>
      <c r="AB11" s="18"/>
      <c r="AC11" s="18"/>
      <c r="AD11" s="18"/>
      <c r="AE11" s="18"/>
      <c r="AF11" s="18"/>
      <c r="AG11" s="18" t="s">
        <v>48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outlineLevel="1" x14ac:dyDescent="0.2">
      <c r="A12" s="33">
        <v>4</v>
      </c>
      <c r="B12" s="34" t="s">
        <v>49</v>
      </c>
      <c r="C12" s="50" t="s">
        <v>50</v>
      </c>
      <c r="D12" s="35" t="s">
        <v>43</v>
      </c>
      <c r="E12" s="36">
        <v>2</v>
      </c>
      <c r="F12" s="37"/>
      <c r="G12" s="38">
        <f t="shared" si="0"/>
        <v>0</v>
      </c>
      <c r="H12" s="37"/>
      <c r="I12" s="38">
        <f t="shared" si="1"/>
        <v>0</v>
      </c>
      <c r="J12" s="37"/>
      <c r="K12" s="38">
        <f t="shared" si="2"/>
        <v>0</v>
      </c>
      <c r="L12" s="38">
        <v>21</v>
      </c>
      <c r="M12" s="38">
        <f t="shared" si="3"/>
        <v>0</v>
      </c>
      <c r="N12" s="38">
        <v>0</v>
      </c>
      <c r="O12" s="38">
        <f t="shared" si="4"/>
        <v>0</v>
      </c>
      <c r="P12" s="38">
        <v>0</v>
      </c>
      <c r="Q12" s="38">
        <f t="shared" si="5"/>
        <v>0</v>
      </c>
      <c r="R12" s="38"/>
      <c r="S12" s="38" t="s">
        <v>44</v>
      </c>
      <c r="T12" s="39" t="s">
        <v>44</v>
      </c>
      <c r="U12" s="25">
        <v>1.3666700000000001</v>
      </c>
      <c r="V12" s="25">
        <f t="shared" si="6"/>
        <v>2.73</v>
      </c>
      <c r="W12" s="25"/>
      <c r="X12" s="18"/>
      <c r="Y12" s="18"/>
      <c r="Z12" s="18"/>
      <c r="AA12" s="18"/>
      <c r="AB12" s="18"/>
      <c r="AC12" s="18"/>
      <c r="AD12" s="18"/>
      <c r="AE12" s="18"/>
      <c r="AF12" s="18"/>
      <c r="AG12" s="18" t="s">
        <v>45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outlineLevel="1" x14ac:dyDescent="0.2">
      <c r="A13" s="33">
        <v>5</v>
      </c>
      <c r="B13" s="34" t="s">
        <v>51</v>
      </c>
      <c r="C13" s="50" t="s">
        <v>52</v>
      </c>
      <c r="D13" s="35" t="s">
        <v>53</v>
      </c>
      <c r="E13" s="36">
        <v>20</v>
      </c>
      <c r="F13" s="37"/>
      <c r="G13" s="38">
        <f t="shared" si="0"/>
        <v>0</v>
      </c>
      <c r="H13" s="37"/>
      <c r="I13" s="38">
        <f t="shared" si="1"/>
        <v>0</v>
      </c>
      <c r="J13" s="37"/>
      <c r="K13" s="38">
        <f t="shared" si="2"/>
        <v>0</v>
      </c>
      <c r="L13" s="38">
        <v>21</v>
      </c>
      <c r="M13" s="38">
        <f t="shared" si="3"/>
        <v>0</v>
      </c>
      <c r="N13" s="38">
        <v>1.0499999999999999E-3</v>
      </c>
      <c r="O13" s="38">
        <f t="shared" si="4"/>
        <v>0.02</v>
      </c>
      <c r="P13" s="38">
        <v>0</v>
      </c>
      <c r="Q13" s="38">
        <f t="shared" si="5"/>
        <v>0</v>
      </c>
      <c r="R13" s="38"/>
      <c r="S13" s="38" t="s">
        <v>44</v>
      </c>
      <c r="T13" s="39" t="s">
        <v>44</v>
      </c>
      <c r="U13" s="25">
        <v>0.12317</v>
      </c>
      <c r="V13" s="25">
        <f t="shared" si="6"/>
        <v>2.46</v>
      </c>
      <c r="W13" s="25"/>
      <c r="X13" s="18"/>
      <c r="Y13" s="18"/>
      <c r="Z13" s="18"/>
      <c r="AA13" s="18"/>
      <c r="AB13" s="18"/>
      <c r="AC13" s="18"/>
      <c r="AD13" s="18"/>
      <c r="AE13" s="18"/>
      <c r="AF13" s="18"/>
      <c r="AG13" s="18" t="s">
        <v>45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outlineLevel="1" x14ac:dyDescent="0.2">
      <c r="A14" s="40">
        <v>6</v>
      </c>
      <c r="B14" s="41" t="s">
        <v>54</v>
      </c>
      <c r="C14" s="49" t="s">
        <v>55</v>
      </c>
      <c r="D14" s="42" t="s">
        <v>43</v>
      </c>
      <c r="E14" s="43">
        <v>2</v>
      </c>
      <c r="F14" s="44"/>
      <c r="G14" s="45">
        <f t="shared" si="0"/>
        <v>0</v>
      </c>
      <c r="H14" s="44"/>
      <c r="I14" s="45">
        <f t="shared" si="1"/>
        <v>0</v>
      </c>
      <c r="J14" s="44"/>
      <c r="K14" s="45">
        <f t="shared" si="2"/>
        <v>0</v>
      </c>
      <c r="L14" s="45">
        <v>21</v>
      </c>
      <c r="M14" s="45">
        <f t="shared" si="3"/>
        <v>0</v>
      </c>
      <c r="N14" s="45">
        <v>1.1E-4</v>
      </c>
      <c r="O14" s="45">
        <f t="shared" si="4"/>
        <v>0</v>
      </c>
      <c r="P14" s="45">
        <v>0</v>
      </c>
      <c r="Q14" s="45">
        <f t="shared" si="5"/>
        <v>0</v>
      </c>
      <c r="R14" s="45"/>
      <c r="S14" s="45" t="s">
        <v>44</v>
      </c>
      <c r="T14" s="46" t="s">
        <v>44</v>
      </c>
      <c r="U14" s="25">
        <v>0.24399999999999999</v>
      </c>
      <c r="V14" s="25">
        <f t="shared" si="6"/>
        <v>0.49</v>
      </c>
      <c r="W14" s="25"/>
      <c r="X14" s="18"/>
      <c r="Y14" s="18"/>
      <c r="Z14" s="18"/>
      <c r="AA14" s="18"/>
      <c r="AB14" s="18"/>
      <c r="AC14" s="18"/>
      <c r="AD14" s="18"/>
      <c r="AE14" s="18"/>
      <c r="AF14" s="18"/>
      <c r="AG14" s="18" t="s">
        <v>45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ht="13.15" customHeight="1" outlineLevel="1" x14ac:dyDescent="0.2">
      <c r="A15" s="40">
        <v>7</v>
      </c>
      <c r="B15" s="41" t="s">
        <v>56</v>
      </c>
      <c r="C15" s="54" t="s">
        <v>57</v>
      </c>
      <c r="D15" s="42" t="s">
        <v>43</v>
      </c>
      <c r="E15" s="43">
        <v>2</v>
      </c>
      <c r="F15" s="44"/>
      <c r="G15" s="45">
        <f t="shared" si="0"/>
        <v>0</v>
      </c>
      <c r="H15" s="44"/>
      <c r="I15" s="45">
        <f t="shared" si="1"/>
        <v>0</v>
      </c>
      <c r="J15" s="44"/>
      <c r="K15" s="45">
        <f t="shared" si="2"/>
        <v>0</v>
      </c>
      <c r="L15" s="45">
        <v>21</v>
      </c>
      <c r="M15" s="45">
        <f t="shared" si="3"/>
        <v>0</v>
      </c>
      <c r="N15" s="45">
        <v>1.2999999999999999E-4</v>
      </c>
      <c r="O15" s="45">
        <f t="shared" si="4"/>
        <v>0</v>
      </c>
      <c r="P15" s="45">
        <v>0</v>
      </c>
      <c r="Q15" s="45">
        <f t="shared" si="5"/>
        <v>0</v>
      </c>
      <c r="R15" s="45"/>
      <c r="S15" s="45" t="s">
        <v>44</v>
      </c>
      <c r="T15" s="46" t="s">
        <v>44</v>
      </c>
      <c r="U15" s="25">
        <v>0.35216999999999998</v>
      </c>
      <c r="V15" s="25">
        <f t="shared" si="6"/>
        <v>0.7</v>
      </c>
      <c r="W15" s="25"/>
      <c r="X15" s="18"/>
      <c r="Y15" s="18"/>
      <c r="Z15" s="18"/>
      <c r="AA15" s="18"/>
      <c r="AB15" s="18"/>
      <c r="AC15" s="18"/>
      <c r="AD15" s="18"/>
      <c r="AE15" s="18"/>
      <c r="AF15" s="18"/>
      <c r="AG15" s="18" t="s">
        <v>45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1" x14ac:dyDescent="0.2">
      <c r="A16" s="40">
        <v>8</v>
      </c>
      <c r="B16" s="41" t="s">
        <v>58</v>
      </c>
      <c r="C16" s="49" t="s">
        <v>59</v>
      </c>
      <c r="D16" s="42" t="s">
        <v>53</v>
      </c>
      <c r="E16" s="43">
        <v>25</v>
      </c>
      <c r="F16" s="44"/>
      <c r="G16" s="45">
        <f t="shared" si="0"/>
        <v>0</v>
      </c>
      <c r="H16" s="44"/>
      <c r="I16" s="45">
        <f t="shared" si="1"/>
        <v>0</v>
      </c>
      <c r="J16" s="44"/>
      <c r="K16" s="45">
        <f t="shared" si="2"/>
        <v>0</v>
      </c>
      <c r="L16" s="45">
        <v>21</v>
      </c>
      <c r="M16" s="45">
        <f t="shared" si="3"/>
        <v>0</v>
      </c>
      <c r="N16" s="45">
        <v>0</v>
      </c>
      <c r="O16" s="45">
        <f t="shared" si="4"/>
        <v>0</v>
      </c>
      <c r="P16" s="45">
        <v>0</v>
      </c>
      <c r="Q16" s="45">
        <f t="shared" si="5"/>
        <v>0</v>
      </c>
      <c r="R16" s="45" t="s">
        <v>8</v>
      </c>
      <c r="S16" s="45" t="s">
        <v>44</v>
      </c>
      <c r="T16" s="46" t="s">
        <v>44</v>
      </c>
      <c r="U16" s="25">
        <v>4.6330000000000003E-2</v>
      </c>
      <c r="V16" s="25">
        <f t="shared" si="6"/>
        <v>1.1599999999999999</v>
      </c>
      <c r="W16" s="25"/>
      <c r="X16" s="18"/>
      <c r="Y16" s="18"/>
      <c r="Z16" s="18"/>
      <c r="AA16" s="18"/>
      <c r="AB16" s="18"/>
      <c r="AC16" s="18"/>
      <c r="AD16" s="18"/>
      <c r="AE16" s="18"/>
      <c r="AF16" s="18"/>
      <c r="AG16" s="18" t="s">
        <v>45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1" x14ac:dyDescent="0.2">
      <c r="A17" s="40">
        <v>9</v>
      </c>
      <c r="B17" s="41" t="s">
        <v>60</v>
      </c>
      <c r="C17" s="49" t="s">
        <v>61</v>
      </c>
      <c r="D17" s="42" t="s">
        <v>53</v>
      </c>
      <c r="E17" s="43">
        <v>12</v>
      </c>
      <c r="F17" s="44"/>
      <c r="G17" s="45">
        <f t="shared" si="0"/>
        <v>0</v>
      </c>
      <c r="H17" s="44"/>
      <c r="I17" s="45">
        <f t="shared" si="1"/>
        <v>0</v>
      </c>
      <c r="J17" s="44"/>
      <c r="K17" s="45">
        <f t="shared" si="2"/>
        <v>0</v>
      </c>
      <c r="L17" s="45">
        <v>21</v>
      </c>
      <c r="M17" s="45">
        <f t="shared" si="3"/>
        <v>0</v>
      </c>
      <c r="N17" s="45">
        <v>0</v>
      </c>
      <c r="O17" s="45">
        <f t="shared" si="4"/>
        <v>0</v>
      </c>
      <c r="P17" s="45">
        <v>0</v>
      </c>
      <c r="Q17" s="45">
        <f t="shared" si="5"/>
        <v>0</v>
      </c>
      <c r="R17" s="45" t="s">
        <v>8</v>
      </c>
      <c r="S17" s="45" t="s">
        <v>44</v>
      </c>
      <c r="T17" s="46" t="s">
        <v>44</v>
      </c>
      <c r="U17" s="25">
        <v>5.0959999999999998E-2</v>
      </c>
      <c r="V17" s="25">
        <f t="shared" si="6"/>
        <v>0.61</v>
      </c>
      <c r="W17" s="25"/>
      <c r="X17" s="18"/>
      <c r="Y17" s="18"/>
      <c r="Z17" s="18"/>
      <c r="AA17" s="18"/>
      <c r="AB17" s="18"/>
      <c r="AC17" s="18"/>
      <c r="AD17" s="18"/>
      <c r="AE17" s="18"/>
      <c r="AF17" s="18"/>
      <c r="AG17" s="18" t="s">
        <v>48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1" x14ac:dyDescent="0.2">
      <c r="A18" s="40">
        <v>10</v>
      </c>
      <c r="B18" s="41" t="s">
        <v>62</v>
      </c>
      <c r="C18" s="49" t="s">
        <v>63</v>
      </c>
      <c r="D18" s="42" t="s">
        <v>53</v>
      </c>
      <c r="E18" s="43">
        <v>25</v>
      </c>
      <c r="F18" s="44"/>
      <c r="G18" s="45">
        <f t="shared" si="0"/>
        <v>0</v>
      </c>
      <c r="H18" s="44"/>
      <c r="I18" s="45">
        <f t="shared" si="1"/>
        <v>0</v>
      </c>
      <c r="J18" s="44"/>
      <c r="K18" s="45">
        <f t="shared" si="2"/>
        <v>0</v>
      </c>
      <c r="L18" s="45">
        <v>21</v>
      </c>
      <c r="M18" s="45">
        <f t="shared" si="3"/>
        <v>0</v>
      </c>
      <c r="N18" s="45">
        <v>0</v>
      </c>
      <c r="O18" s="45">
        <f t="shared" si="4"/>
        <v>0</v>
      </c>
      <c r="P18" s="45">
        <v>0</v>
      </c>
      <c r="Q18" s="45">
        <f t="shared" si="5"/>
        <v>0</v>
      </c>
      <c r="R18" s="45" t="s">
        <v>8</v>
      </c>
      <c r="S18" s="45" t="s">
        <v>44</v>
      </c>
      <c r="T18" s="46" t="s">
        <v>44</v>
      </c>
      <c r="U18" s="25">
        <v>6.2700000000000006E-2</v>
      </c>
      <c r="V18" s="25">
        <f t="shared" si="6"/>
        <v>1.57</v>
      </c>
      <c r="W18" s="25"/>
      <c r="X18" s="18"/>
      <c r="Y18" s="18"/>
      <c r="Z18" s="18"/>
      <c r="AA18" s="18"/>
      <c r="AB18" s="18"/>
      <c r="AC18" s="18"/>
      <c r="AD18" s="18"/>
      <c r="AE18" s="18"/>
      <c r="AF18" s="18"/>
      <c r="AG18" s="18" t="s">
        <v>48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1" x14ac:dyDescent="0.2">
      <c r="A19" s="40">
        <v>11</v>
      </c>
      <c r="B19" s="41" t="s">
        <v>64</v>
      </c>
      <c r="C19" s="49" t="s">
        <v>65</v>
      </c>
      <c r="D19" s="42" t="s">
        <v>53</v>
      </c>
      <c r="E19" s="43">
        <v>25</v>
      </c>
      <c r="F19" s="44"/>
      <c r="G19" s="45">
        <f t="shared" si="0"/>
        <v>0</v>
      </c>
      <c r="H19" s="44"/>
      <c r="I19" s="45">
        <f t="shared" si="1"/>
        <v>0</v>
      </c>
      <c r="J19" s="44"/>
      <c r="K19" s="45">
        <f t="shared" si="2"/>
        <v>0</v>
      </c>
      <c r="L19" s="45">
        <v>21</v>
      </c>
      <c r="M19" s="45">
        <f t="shared" si="3"/>
        <v>0</v>
      </c>
      <c r="N19" s="45">
        <v>0</v>
      </c>
      <c r="O19" s="45">
        <f t="shared" si="4"/>
        <v>0</v>
      </c>
      <c r="P19" s="45">
        <v>0</v>
      </c>
      <c r="Q19" s="45">
        <f t="shared" si="5"/>
        <v>0</v>
      </c>
      <c r="R19" s="45"/>
      <c r="S19" s="45" t="s">
        <v>44</v>
      </c>
      <c r="T19" s="46" t="s">
        <v>44</v>
      </c>
      <c r="U19" s="25">
        <v>2.1000000000000001E-2</v>
      </c>
      <c r="V19" s="25">
        <f t="shared" si="6"/>
        <v>0.53</v>
      </c>
      <c r="W19" s="25"/>
      <c r="X19" s="18"/>
      <c r="Y19" s="18"/>
      <c r="Z19" s="18"/>
      <c r="AA19" s="18"/>
      <c r="AB19" s="18"/>
      <c r="AC19" s="18"/>
      <c r="AD19" s="18"/>
      <c r="AE19" s="18"/>
      <c r="AF19" s="18"/>
      <c r="AG19" s="18" t="s">
        <v>45</v>
      </c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1" x14ac:dyDescent="0.2">
      <c r="A20" s="40">
        <v>12</v>
      </c>
      <c r="B20" s="41" t="s">
        <v>66</v>
      </c>
      <c r="C20" s="49" t="s">
        <v>132</v>
      </c>
      <c r="D20" s="42" t="s">
        <v>43</v>
      </c>
      <c r="E20" s="43">
        <v>2</v>
      </c>
      <c r="F20" s="44"/>
      <c r="G20" s="45">
        <f t="shared" si="0"/>
        <v>0</v>
      </c>
      <c r="H20" s="44"/>
      <c r="I20" s="45">
        <f t="shared" si="1"/>
        <v>0</v>
      </c>
      <c r="J20" s="44"/>
      <c r="K20" s="45">
        <f t="shared" si="2"/>
        <v>0</v>
      </c>
      <c r="L20" s="45">
        <v>21</v>
      </c>
      <c r="M20" s="45">
        <f t="shared" si="3"/>
        <v>0</v>
      </c>
      <c r="N20" s="45">
        <v>0</v>
      </c>
      <c r="O20" s="45">
        <f t="shared" si="4"/>
        <v>0</v>
      </c>
      <c r="P20" s="45">
        <v>0</v>
      </c>
      <c r="Q20" s="45">
        <f t="shared" si="5"/>
        <v>0</v>
      </c>
      <c r="R20" s="45"/>
      <c r="S20" s="45" t="s">
        <v>67</v>
      </c>
      <c r="T20" s="46" t="s">
        <v>68</v>
      </c>
      <c r="U20" s="25">
        <v>0.73782999999999999</v>
      </c>
      <c r="V20" s="25">
        <f t="shared" si="6"/>
        <v>1.48</v>
      </c>
      <c r="W20" s="25"/>
      <c r="X20" s="18"/>
      <c r="Y20" s="18"/>
      <c r="Z20" s="18"/>
      <c r="AA20" s="18"/>
      <c r="AB20" s="18"/>
      <c r="AC20" s="18"/>
      <c r="AD20" s="18"/>
      <c r="AE20" s="18"/>
      <c r="AF20" s="18"/>
      <c r="AG20" s="18" t="s">
        <v>45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1" x14ac:dyDescent="0.2">
      <c r="A21" s="40">
        <v>13</v>
      </c>
      <c r="B21" s="41" t="s">
        <v>69</v>
      </c>
      <c r="C21" s="49" t="s">
        <v>70</v>
      </c>
      <c r="D21" s="42" t="s">
        <v>71</v>
      </c>
      <c r="E21" s="43">
        <v>5</v>
      </c>
      <c r="F21" s="44"/>
      <c r="G21" s="45">
        <f t="shared" si="0"/>
        <v>0</v>
      </c>
      <c r="H21" s="44"/>
      <c r="I21" s="45">
        <f t="shared" si="1"/>
        <v>0</v>
      </c>
      <c r="J21" s="44"/>
      <c r="K21" s="45">
        <f t="shared" si="2"/>
        <v>0</v>
      </c>
      <c r="L21" s="45">
        <v>21</v>
      </c>
      <c r="M21" s="45">
        <f t="shared" si="3"/>
        <v>0</v>
      </c>
      <c r="N21" s="45">
        <v>0</v>
      </c>
      <c r="O21" s="45">
        <f t="shared" si="4"/>
        <v>0</v>
      </c>
      <c r="P21" s="45">
        <v>0</v>
      </c>
      <c r="Q21" s="45">
        <f t="shared" si="5"/>
        <v>0</v>
      </c>
      <c r="R21" s="45"/>
      <c r="S21" s="45" t="s">
        <v>67</v>
      </c>
      <c r="T21" s="46" t="s">
        <v>68</v>
      </c>
      <c r="U21" s="25">
        <v>0</v>
      </c>
      <c r="V21" s="25">
        <f t="shared" si="6"/>
        <v>0</v>
      </c>
      <c r="W21" s="25"/>
      <c r="X21" s="18"/>
      <c r="Y21" s="18"/>
      <c r="Z21" s="18"/>
      <c r="AA21" s="18"/>
      <c r="AB21" s="18"/>
      <c r="AC21" s="18"/>
      <c r="AD21" s="18"/>
      <c r="AE21" s="18"/>
      <c r="AF21" s="18"/>
      <c r="AG21" s="18" t="s">
        <v>72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x14ac:dyDescent="0.2">
      <c r="A22" s="27" t="s">
        <v>39</v>
      </c>
      <c r="B22" s="28" t="s">
        <v>10</v>
      </c>
      <c r="C22" s="48" t="s">
        <v>11</v>
      </c>
      <c r="D22" s="29"/>
      <c r="E22" s="30"/>
      <c r="F22" s="31"/>
      <c r="G22" s="31">
        <f>SUMIF(AG23:AG32,"&lt;&gt;NOR",G23:G32)</f>
        <v>0</v>
      </c>
      <c r="H22" s="31"/>
      <c r="I22" s="31">
        <f>SUM(I23:I32)</f>
        <v>0</v>
      </c>
      <c r="J22" s="31"/>
      <c r="K22" s="31">
        <f>SUM(K23:K32)</f>
        <v>0</v>
      </c>
      <c r="L22" s="31"/>
      <c r="M22" s="31">
        <f>SUM(M23:M32)</f>
        <v>0</v>
      </c>
      <c r="N22" s="31"/>
      <c r="O22" s="31">
        <f>SUM(O23:O32)</f>
        <v>0.02</v>
      </c>
      <c r="P22" s="31"/>
      <c r="Q22" s="31">
        <f>SUM(Q23:Q32)</f>
        <v>0</v>
      </c>
      <c r="R22" s="31"/>
      <c r="S22" s="31"/>
      <c r="T22" s="32"/>
      <c r="U22" s="26"/>
      <c r="V22" s="26">
        <f>SUM(V23:V32)</f>
        <v>0</v>
      </c>
      <c r="W22" s="26"/>
      <c r="AG22" t="s">
        <v>40</v>
      </c>
    </row>
    <row r="23" spans="1:60" outlineLevel="1" x14ac:dyDescent="0.2">
      <c r="A23" s="40">
        <v>14</v>
      </c>
      <c r="B23" s="41" t="s">
        <v>73</v>
      </c>
      <c r="C23" s="49" t="s">
        <v>74</v>
      </c>
      <c r="D23" s="42" t="s">
        <v>43</v>
      </c>
      <c r="E23" s="43">
        <v>2</v>
      </c>
      <c r="F23" s="44"/>
      <c r="G23" s="45">
        <f t="shared" ref="G23:G32" si="7">ROUND(E23*F23,2)</f>
        <v>0</v>
      </c>
      <c r="H23" s="44"/>
      <c r="I23" s="45">
        <f t="shared" ref="I23:I32" si="8">ROUND(E23*H23,2)</f>
        <v>0</v>
      </c>
      <c r="J23" s="44"/>
      <c r="K23" s="45">
        <f t="shared" ref="K23:K32" si="9">ROUND(E23*J23,2)</f>
        <v>0</v>
      </c>
      <c r="L23" s="45">
        <v>21</v>
      </c>
      <c r="M23" s="45">
        <f t="shared" ref="M23:M32" si="10">G23*(1+L23/100)</f>
        <v>0</v>
      </c>
      <c r="N23" s="45">
        <v>1E-3</v>
      </c>
      <c r="O23" s="45">
        <f t="shared" ref="O23:O32" si="11">ROUND(E23*N23,2)</f>
        <v>0</v>
      </c>
      <c r="P23" s="45">
        <v>0</v>
      </c>
      <c r="Q23" s="45">
        <f t="shared" ref="Q23:Q32" si="12">ROUND(E23*P23,2)</f>
        <v>0</v>
      </c>
      <c r="R23" s="45" t="s">
        <v>75</v>
      </c>
      <c r="S23" s="45" t="s">
        <v>44</v>
      </c>
      <c r="T23" s="46" t="s">
        <v>68</v>
      </c>
      <c r="U23" s="25">
        <v>0</v>
      </c>
      <c r="V23" s="25">
        <f t="shared" ref="V23:V32" si="13">ROUND(E23*U23,2)</f>
        <v>0</v>
      </c>
      <c r="W23" s="25"/>
      <c r="X23" s="18"/>
      <c r="Y23" s="18"/>
      <c r="Z23" s="18"/>
      <c r="AA23" s="18"/>
      <c r="AB23" s="18"/>
      <c r="AC23" s="18"/>
      <c r="AD23" s="18"/>
      <c r="AE23" s="18"/>
      <c r="AF23" s="18"/>
      <c r="AG23" s="18" t="s">
        <v>76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1" x14ac:dyDescent="0.2">
      <c r="A24" s="40">
        <v>15</v>
      </c>
      <c r="B24" s="41" t="s">
        <v>134</v>
      </c>
      <c r="C24" s="49" t="s">
        <v>135</v>
      </c>
      <c r="D24" s="42" t="s">
        <v>77</v>
      </c>
      <c r="E24" s="43">
        <v>2</v>
      </c>
      <c r="F24" s="44"/>
      <c r="G24" s="45">
        <f t="shared" si="7"/>
        <v>0</v>
      </c>
      <c r="H24" s="44"/>
      <c r="I24" s="45">
        <f t="shared" si="8"/>
        <v>0</v>
      </c>
      <c r="J24" s="44"/>
      <c r="K24" s="45">
        <f t="shared" si="9"/>
        <v>0</v>
      </c>
      <c r="L24" s="45">
        <v>21</v>
      </c>
      <c r="M24" s="45">
        <f t="shared" si="10"/>
        <v>0</v>
      </c>
      <c r="N24" s="45">
        <v>0</v>
      </c>
      <c r="O24" s="45">
        <f t="shared" si="11"/>
        <v>0</v>
      </c>
      <c r="P24" s="45">
        <v>0</v>
      </c>
      <c r="Q24" s="45">
        <f t="shared" si="12"/>
        <v>0</v>
      </c>
      <c r="R24" s="45"/>
      <c r="S24" s="45" t="s">
        <v>67</v>
      </c>
      <c r="T24" s="46">
        <v>2017</v>
      </c>
      <c r="U24" s="25">
        <v>0</v>
      </c>
      <c r="V24" s="25">
        <f t="shared" si="13"/>
        <v>0</v>
      </c>
      <c r="W24" s="25"/>
      <c r="X24" s="18"/>
      <c r="Y24" s="18"/>
      <c r="Z24" s="18"/>
      <c r="AA24" s="18"/>
      <c r="AB24" s="18"/>
      <c r="AC24" s="18"/>
      <c r="AD24" s="18"/>
      <c r="AE24" s="18"/>
      <c r="AF24" s="18"/>
      <c r="AG24" s="18" t="s">
        <v>78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ht="14.25" customHeight="1" outlineLevel="1" x14ac:dyDescent="0.2">
      <c r="A25" s="40">
        <v>16</v>
      </c>
      <c r="B25" s="41" t="s">
        <v>79</v>
      </c>
      <c r="C25" s="49" t="s">
        <v>131</v>
      </c>
      <c r="D25" s="42" t="s">
        <v>80</v>
      </c>
      <c r="E25" s="43">
        <v>2</v>
      </c>
      <c r="F25" s="44"/>
      <c r="G25" s="45">
        <f t="shared" si="7"/>
        <v>0</v>
      </c>
      <c r="H25" s="44"/>
      <c r="I25" s="45">
        <f t="shared" si="8"/>
        <v>0</v>
      </c>
      <c r="J25" s="44"/>
      <c r="K25" s="45">
        <f t="shared" si="9"/>
        <v>0</v>
      </c>
      <c r="L25" s="45">
        <v>21</v>
      </c>
      <c r="M25" s="45">
        <f t="shared" si="10"/>
        <v>0</v>
      </c>
      <c r="N25" s="45">
        <v>0</v>
      </c>
      <c r="O25" s="45">
        <f t="shared" si="11"/>
        <v>0</v>
      </c>
      <c r="P25" s="45">
        <v>0</v>
      </c>
      <c r="Q25" s="45">
        <f t="shared" si="12"/>
        <v>0</v>
      </c>
      <c r="R25" s="45"/>
      <c r="S25" s="45" t="s">
        <v>67</v>
      </c>
      <c r="T25" s="46">
        <v>2017</v>
      </c>
      <c r="U25" s="25">
        <v>0</v>
      </c>
      <c r="V25" s="25">
        <f t="shared" si="13"/>
        <v>0</v>
      </c>
      <c r="W25" s="25"/>
      <c r="X25" s="18"/>
      <c r="Y25" s="18"/>
      <c r="Z25" s="18"/>
      <c r="AA25" s="18"/>
      <c r="AB25" s="18"/>
      <c r="AC25" s="18"/>
      <c r="AD25" s="18"/>
      <c r="AE25" s="18"/>
      <c r="AF25" s="18"/>
      <c r="AG25" s="18" t="s">
        <v>78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">
      <c r="A26" s="40">
        <v>17</v>
      </c>
      <c r="B26" s="41" t="s">
        <v>81</v>
      </c>
      <c r="C26" s="49" t="s">
        <v>136</v>
      </c>
      <c r="D26" s="42" t="s">
        <v>80</v>
      </c>
      <c r="E26" s="43">
        <v>2</v>
      </c>
      <c r="F26" s="44"/>
      <c r="G26" s="45">
        <f t="shared" si="7"/>
        <v>0</v>
      </c>
      <c r="H26" s="44"/>
      <c r="I26" s="45">
        <f t="shared" si="8"/>
        <v>0</v>
      </c>
      <c r="J26" s="44"/>
      <c r="K26" s="45">
        <f t="shared" si="9"/>
        <v>0</v>
      </c>
      <c r="L26" s="45">
        <v>21</v>
      </c>
      <c r="M26" s="45">
        <f t="shared" si="10"/>
        <v>0</v>
      </c>
      <c r="N26" s="45">
        <v>0</v>
      </c>
      <c r="O26" s="45">
        <f t="shared" si="11"/>
        <v>0</v>
      </c>
      <c r="P26" s="45">
        <v>0</v>
      </c>
      <c r="Q26" s="45">
        <f t="shared" si="12"/>
        <v>0</v>
      </c>
      <c r="R26" s="45"/>
      <c r="S26" s="45" t="s">
        <v>67</v>
      </c>
      <c r="T26" s="46" t="s">
        <v>68</v>
      </c>
      <c r="U26" s="25">
        <v>0</v>
      </c>
      <c r="V26" s="25">
        <f t="shared" si="13"/>
        <v>0</v>
      </c>
      <c r="W26" s="25"/>
      <c r="X26" s="18"/>
      <c r="Y26" s="18"/>
      <c r="Z26" s="18"/>
      <c r="AA26" s="18"/>
      <c r="AB26" s="18"/>
      <c r="AC26" s="18"/>
      <c r="AD26" s="18"/>
      <c r="AE26" s="18"/>
      <c r="AF26" s="18"/>
      <c r="AG26" s="18" t="s">
        <v>78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ht="45" outlineLevel="1" x14ac:dyDescent="0.2">
      <c r="A27" s="40">
        <v>18</v>
      </c>
      <c r="B27" s="41" t="s">
        <v>82</v>
      </c>
      <c r="C27" s="49" t="s">
        <v>83</v>
      </c>
      <c r="D27" s="42" t="s">
        <v>53</v>
      </c>
      <c r="E27" s="43">
        <v>16</v>
      </c>
      <c r="F27" s="44"/>
      <c r="G27" s="45">
        <f t="shared" si="7"/>
        <v>0</v>
      </c>
      <c r="H27" s="44"/>
      <c r="I27" s="45">
        <f t="shared" si="8"/>
        <v>0</v>
      </c>
      <c r="J27" s="44"/>
      <c r="K27" s="45">
        <f t="shared" si="9"/>
        <v>0</v>
      </c>
      <c r="L27" s="45">
        <v>21</v>
      </c>
      <c r="M27" s="45">
        <f t="shared" si="10"/>
        <v>0</v>
      </c>
      <c r="N27" s="45">
        <v>1.4999999999999999E-4</v>
      </c>
      <c r="O27" s="45">
        <f t="shared" si="11"/>
        <v>0</v>
      </c>
      <c r="P27" s="45">
        <v>0</v>
      </c>
      <c r="Q27" s="45">
        <f t="shared" si="12"/>
        <v>0</v>
      </c>
      <c r="R27" s="45" t="s">
        <v>75</v>
      </c>
      <c r="S27" s="45" t="s">
        <v>44</v>
      </c>
      <c r="T27" s="46" t="s">
        <v>44</v>
      </c>
      <c r="U27" s="25">
        <v>0</v>
      </c>
      <c r="V27" s="25">
        <f t="shared" si="13"/>
        <v>0</v>
      </c>
      <c r="W27" s="25"/>
      <c r="X27" s="18"/>
      <c r="Y27" s="18"/>
      <c r="Z27" s="18"/>
      <c r="AA27" s="18"/>
      <c r="AB27" s="18"/>
      <c r="AC27" s="18"/>
      <c r="AD27" s="18"/>
      <c r="AE27" s="18"/>
      <c r="AF27" s="18"/>
      <c r="AG27" s="18" t="s">
        <v>78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ht="45" outlineLevel="1" x14ac:dyDescent="0.2">
      <c r="A28" s="40">
        <v>19</v>
      </c>
      <c r="B28" s="41" t="s">
        <v>84</v>
      </c>
      <c r="C28" s="49" t="s">
        <v>85</v>
      </c>
      <c r="D28" s="42" t="s">
        <v>53</v>
      </c>
      <c r="E28" s="43">
        <v>25</v>
      </c>
      <c r="F28" s="44"/>
      <c r="G28" s="45">
        <f t="shared" si="7"/>
        <v>0</v>
      </c>
      <c r="H28" s="44"/>
      <c r="I28" s="45">
        <f t="shared" si="8"/>
        <v>0</v>
      </c>
      <c r="J28" s="44"/>
      <c r="K28" s="45">
        <f t="shared" si="9"/>
        <v>0</v>
      </c>
      <c r="L28" s="45">
        <v>21</v>
      </c>
      <c r="M28" s="45">
        <f t="shared" si="10"/>
        <v>0</v>
      </c>
      <c r="N28" s="45">
        <v>6.0999999999999997E-4</v>
      </c>
      <c r="O28" s="45">
        <f t="shared" si="11"/>
        <v>0.02</v>
      </c>
      <c r="P28" s="45">
        <v>0</v>
      </c>
      <c r="Q28" s="45">
        <f t="shared" si="12"/>
        <v>0</v>
      </c>
      <c r="R28" s="45" t="s">
        <v>75</v>
      </c>
      <c r="S28" s="45" t="s">
        <v>44</v>
      </c>
      <c r="T28" s="46" t="s">
        <v>44</v>
      </c>
      <c r="U28" s="25">
        <v>0</v>
      </c>
      <c r="V28" s="25">
        <f t="shared" si="13"/>
        <v>0</v>
      </c>
      <c r="W28" s="25"/>
      <c r="X28" s="18"/>
      <c r="Y28" s="18"/>
      <c r="Z28" s="18"/>
      <c r="AA28" s="18"/>
      <c r="AB28" s="18"/>
      <c r="AC28" s="18"/>
      <c r="AD28" s="18"/>
      <c r="AE28" s="18"/>
      <c r="AF28" s="18"/>
      <c r="AG28" s="18" t="s">
        <v>78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ht="22.5" outlineLevel="1" x14ac:dyDescent="0.2">
      <c r="A29" s="40">
        <v>20</v>
      </c>
      <c r="B29" s="41" t="s">
        <v>86</v>
      </c>
      <c r="C29" s="49" t="s">
        <v>87</v>
      </c>
      <c r="D29" s="42" t="s">
        <v>53</v>
      </c>
      <c r="E29" s="43">
        <v>3</v>
      </c>
      <c r="F29" s="44"/>
      <c r="G29" s="45">
        <f t="shared" si="7"/>
        <v>0</v>
      </c>
      <c r="H29" s="44"/>
      <c r="I29" s="45">
        <f t="shared" si="8"/>
        <v>0</v>
      </c>
      <c r="J29" s="44"/>
      <c r="K29" s="45">
        <f t="shared" si="9"/>
        <v>0</v>
      </c>
      <c r="L29" s="45">
        <v>21</v>
      </c>
      <c r="M29" s="45">
        <f t="shared" si="10"/>
        <v>0</v>
      </c>
      <c r="N29" s="45">
        <v>1.1E-4</v>
      </c>
      <c r="O29" s="45">
        <f t="shared" si="11"/>
        <v>0</v>
      </c>
      <c r="P29" s="45">
        <v>0</v>
      </c>
      <c r="Q29" s="45">
        <f t="shared" si="12"/>
        <v>0</v>
      </c>
      <c r="R29" s="45" t="s">
        <v>75</v>
      </c>
      <c r="S29" s="45" t="s">
        <v>44</v>
      </c>
      <c r="T29" s="46" t="s">
        <v>44</v>
      </c>
      <c r="U29" s="25">
        <v>0</v>
      </c>
      <c r="V29" s="25">
        <f t="shared" si="13"/>
        <v>0</v>
      </c>
      <c r="W29" s="25"/>
      <c r="X29" s="18"/>
      <c r="Y29" s="18"/>
      <c r="Z29" s="18"/>
      <c r="AA29" s="18"/>
      <c r="AB29" s="18"/>
      <c r="AC29" s="18"/>
      <c r="AD29" s="18"/>
      <c r="AE29" s="18"/>
      <c r="AF29" s="18"/>
      <c r="AG29" s="18" t="s">
        <v>76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1" x14ac:dyDescent="0.2">
      <c r="A30" s="40">
        <v>21</v>
      </c>
      <c r="B30" s="41" t="s">
        <v>88</v>
      </c>
      <c r="C30" s="49" t="s">
        <v>89</v>
      </c>
      <c r="D30" s="42" t="s">
        <v>77</v>
      </c>
      <c r="E30" s="43">
        <v>2</v>
      </c>
      <c r="F30" s="44"/>
      <c r="G30" s="45">
        <f t="shared" si="7"/>
        <v>0</v>
      </c>
      <c r="H30" s="44"/>
      <c r="I30" s="45">
        <f t="shared" si="8"/>
        <v>0</v>
      </c>
      <c r="J30" s="44"/>
      <c r="K30" s="45">
        <f t="shared" si="9"/>
        <v>0</v>
      </c>
      <c r="L30" s="45">
        <v>21</v>
      </c>
      <c r="M30" s="45">
        <f t="shared" si="10"/>
        <v>0</v>
      </c>
      <c r="N30" s="45">
        <v>0</v>
      </c>
      <c r="O30" s="45">
        <f t="shared" si="11"/>
        <v>0</v>
      </c>
      <c r="P30" s="45">
        <v>0</v>
      </c>
      <c r="Q30" s="45">
        <f t="shared" si="12"/>
        <v>0</v>
      </c>
      <c r="R30" s="45"/>
      <c r="S30" s="45" t="s">
        <v>67</v>
      </c>
      <c r="T30" s="46" t="s">
        <v>68</v>
      </c>
      <c r="U30" s="25">
        <v>0</v>
      </c>
      <c r="V30" s="25">
        <f t="shared" si="13"/>
        <v>0</v>
      </c>
      <c r="W30" s="25"/>
      <c r="X30" s="18"/>
      <c r="Y30" s="18"/>
      <c r="Z30" s="18"/>
      <c r="AA30" s="18"/>
      <c r="AB30" s="18"/>
      <c r="AC30" s="18"/>
      <c r="AD30" s="18"/>
      <c r="AE30" s="18"/>
      <c r="AF30" s="18"/>
      <c r="AG30" s="18" t="s">
        <v>76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1" x14ac:dyDescent="0.2">
      <c r="A31" s="40">
        <v>22</v>
      </c>
      <c r="B31" s="41" t="s">
        <v>90</v>
      </c>
      <c r="C31" s="49" t="s">
        <v>91</v>
      </c>
      <c r="D31" s="42" t="s">
        <v>53</v>
      </c>
      <c r="E31" s="43">
        <v>2</v>
      </c>
      <c r="F31" s="44"/>
      <c r="G31" s="45">
        <f t="shared" si="7"/>
        <v>0</v>
      </c>
      <c r="H31" s="44"/>
      <c r="I31" s="45">
        <f t="shared" si="8"/>
        <v>0</v>
      </c>
      <c r="J31" s="44"/>
      <c r="K31" s="45">
        <f t="shared" si="9"/>
        <v>0</v>
      </c>
      <c r="L31" s="45">
        <v>21</v>
      </c>
      <c r="M31" s="45">
        <f t="shared" si="10"/>
        <v>0</v>
      </c>
      <c r="N31" s="45">
        <v>0</v>
      </c>
      <c r="O31" s="45">
        <f t="shared" si="11"/>
        <v>0</v>
      </c>
      <c r="P31" s="45">
        <v>0</v>
      </c>
      <c r="Q31" s="45">
        <f t="shared" si="12"/>
        <v>0</v>
      </c>
      <c r="R31" s="45"/>
      <c r="S31" s="45" t="s">
        <v>67</v>
      </c>
      <c r="T31" s="46" t="s">
        <v>68</v>
      </c>
      <c r="U31" s="25">
        <v>0</v>
      </c>
      <c r="V31" s="25">
        <f t="shared" si="13"/>
        <v>0</v>
      </c>
      <c r="W31" s="25"/>
      <c r="X31" s="18"/>
      <c r="Y31" s="18"/>
      <c r="Z31" s="18"/>
      <c r="AA31" s="18"/>
      <c r="AB31" s="18"/>
      <c r="AC31" s="18"/>
      <c r="AD31" s="18"/>
      <c r="AE31" s="18"/>
      <c r="AF31" s="18"/>
      <c r="AG31" s="18" t="s">
        <v>76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1" x14ac:dyDescent="0.2">
      <c r="A32" s="40">
        <v>23</v>
      </c>
      <c r="B32" s="41" t="s">
        <v>92</v>
      </c>
      <c r="C32" s="49" t="s">
        <v>137</v>
      </c>
      <c r="D32" s="42" t="s">
        <v>80</v>
      </c>
      <c r="E32" s="43">
        <v>2</v>
      </c>
      <c r="F32" s="44"/>
      <c r="G32" s="45">
        <f t="shared" si="7"/>
        <v>0</v>
      </c>
      <c r="H32" s="44"/>
      <c r="I32" s="45">
        <f t="shared" si="8"/>
        <v>0</v>
      </c>
      <c r="J32" s="44"/>
      <c r="K32" s="45">
        <f t="shared" si="9"/>
        <v>0</v>
      </c>
      <c r="L32" s="45">
        <v>21</v>
      </c>
      <c r="M32" s="45">
        <f t="shared" si="10"/>
        <v>0</v>
      </c>
      <c r="N32" s="45">
        <v>0</v>
      </c>
      <c r="O32" s="45">
        <f t="shared" si="11"/>
        <v>0</v>
      </c>
      <c r="P32" s="45">
        <v>0</v>
      </c>
      <c r="Q32" s="45">
        <f t="shared" si="12"/>
        <v>0</v>
      </c>
      <c r="R32" s="45"/>
      <c r="S32" s="45" t="s">
        <v>67</v>
      </c>
      <c r="T32" s="46">
        <v>2017</v>
      </c>
      <c r="U32" s="25">
        <v>0</v>
      </c>
      <c r="V32" s="25">
        <f t="shared" si="13"/>
        <v>0</v>
      </c>
      <c r="W32" s="25"/>
      <c r="X32" s="18"/>
      <c r="Y32" s="18"/>
      <c r="Z32" s="18"/>
      <c r="AA32" s="18"/>
      <c r="AB32" s="18"/>
      <c r="AC32" s="18"/>
      <c r="AD32" s="18"/>
      <c r="AE32" s="18"/>
      <c r="AF32" s="18"/>
      <c r="AG32" s="18" t="s">
        <v>78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x14ac:dyDescent="0.2">
      <c r="A33" s="27" t="s">
        <v>39</v>
      </c>
      <c r="B33" s="28" t="s">
        <v>12</v>
      </c>
      <c r="C33" s="48" t="s">
        <v>13</v>
      </c>
      <c r="D33" s="29"/>
      <c r="E33" s="30"/>
      <c r="F33" s="31"/>
      <c r="G33" s="31">
        <f>SUMIF(AG34:AG51,"&lt;&gt;NOR",G34:G51)</f>
        <v>0</v>
      </c>
      <c r="H33" s="31"/>
      <c r="I33" s="31">
        <f>SUM(I34:I51)</f>
        <v>0</v>
      </c>
      <c r="J33" s="31"/>
      <c r="K33" s="31">
        <f>SUM(K34:K51)</f>
        <v>0</v>
      </c>
      <c r="L33" s="31"/>
      <c r="M33" s="31">
        <f>SUM(M34:M51)</f>
        <v>0</v>
      </c>
      <c r="N33" s="31"/>
      <c r="O33" s="31">
        <f>SUM(O34:O51)</f>
        <v>3.7599999999999993</v>
      </c>
      <c r="P33" s="31"/>
      <c r="Q33" s="31">
        <f>SUM(Q34:Q51)</f>
        <v>0</v>
      </c>
      <c r="R33" s="31"/>
      <c r="S33" s="31"/>
      <c r="T33" s="32"/>
      <c r="U33" s="26"/>
      <c r="V33" s="26">
        <f>SUM(V34:V51)</f>
        <v>37.910000000000004</v>
      </c>
      <c r="W33" s="26"/>
      <c r="AG33" t="s">
        <v>40</v>
      </c>
    </row>
    <row r="34" spans="1:60" outlineLevel="1" x14ac:dyDescent="0.2">
      <c r="A34" s="40">
        <v>24</v>
      </c>
      <c r="B34" s="41" t="s">
        <v>93</v>
      </c>
      <c r="C34" s="49" t="s">
        <v>94</v>
      </c>
      <c r="D34" s="42" t="s">
        <v>77</v>
      </c>
      <c r="E34" s="43">
        <v>2</v>
      </c>
      <c r="F34" s="44"/>
      <c r="G34" s="45">
        <f t="shared" ref="G34:G51" si="14">ROUND(E34*F34,2)</f>
        <v>0</v>
      </c>
      <c r="H34" s="44"/>
      <c r="I34" s="45">
        <f t="shared" ref="I34:I51" si="15">ROUND(E34*H34,2)</f>
        <v>0</v>
      </c>
      <c r="J34" s="44"/>
      <c r="K34" s="45">
        <f t="shared" ref="K34:K51" si="16">ROUND(E34*J34,2)</f>
        <v>0</v>
      </c>
      <c r="L34" s="45">
        <v>21</v>
      </c>
      <c r="M34" s="45">
        <f t="shared" ref="M34:M51" si="17">G34*(1+L34/100)</f>
        <v>0</v>
      </c>
      <c r="N34" s="45">
        <v>0</v>
      </c>
      <c r="O34" s="45">
        <f t="shared" ref="O34:O51" si="18">ROUND(E34*N34,2)</f>
        <v>0</v>
      </c>
      <c r="P34" s="45">
        <v>0</v>
      </c>
      <c r="Q34" s="45">
        <f t="shared" ref="Q34:Q51" si="19">ROUND(E34*P34,2)</f>
        <v>0</v>
      </c>
      <c r="R34" s="45"/>
      <c r="S34" s="45" t="s">
        <v>44</v>
      </c>
      <c r="T34" s="46" t="s">
        <v>44</v>
      </c>
      <c r="U34" s="25">
        <v>3.44</v>
      </c>
      <c r="V34" s="25">
        <f t="shared" ref="V34:V51" si="20">ROUND(E34*U34,2)</f>
        <v>6.88</v>
      </c>
      <c r="W34" s="25"/>
      <c r="X34" s="18"/>
      <c r="Y34" s="18"/>
      <c r="Z34" s="18"/>
      <c r="AA34" s="18"/>
      <c r="AB34" s="18"/>
      <c r="AC34" s="18"/>
      <c r="AD34" s="18"/>
      <c r="AE34" s="18"/>
      <c r="AF34" s="18"/>
      <c r="AG34" s="18" t="s">
        <v>48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outlineLevel="1" x14ac:dyDescent="0.2">
      <c r="A35" s="40">
        <v>25</v>
      </c>
      <c r="B35" s="41" t="s">
        <v>96</v>
      </c>
      <c r="C35" s="49" t="s">
        <v>138</v>
      </c>
      <c r="D35" s="42" t="s">
        <v>43</v>
      </c>
      <c r="E35" s="43">
        <v>2</v>
      </c>
      <c r="F35" s="44"/>
      <c r="G35" s="45">
        <f>ROUND(E35*F35,2)</f>
        <v>0</v>
      </c>
      <c r="H35" s="44"/>
      <c r="I35" s="45">
        <f t="shared" si="15"/>
        <v>0</v>
      </c>
      <c r="J35" s="44"/>
      <c r="K35" s="45">
        <f t="shared" si="16"/>
        <v>0</v>
      </c>
      <c r="L35" s="45">
        <v>21</v>
      </c>
      <c r="M35" s="45">
        <f t="shared" si="17"/>
        <v>0</v>
      </c>
      <c r="N35" s="45">
        <v>1.3649</v>
      </c>
      <c r="O35" s="45">
        <f t="shared" si="18"/>
        <v>2.73</v>
      </c>
      <c r="P35" s="45">
        <v>0</v>
      </c>
      <c r="Q35" s="45">
        <f t="shared" si="19"/>
        <v>0</v>
      </c>
      <c r="R35" s="45"/>
      <c r="S35" s="45" t="s">
        <v>44</v>
      </c>
      <c r="T35" s="46" t="s">
        <v>44</v>
      </c>
      <c r="U35" s="25">
        <v>2.383</v>
      </c>
      <c r="V35" s="25">
        <f t="shared" si="20"/>
        <v>4.7699999999999996</v>
      </c>
      <c r="W35" s="25"/>
      <c r="X35" s="18"/>
      <c r="Y35" s="18"/>
      <c r="Z35" s="18"/>
      <c r="AA35" s="18"/>
      <c r="AB35" s="18"/>
      <c r="AC35" s="18"/>
      <c r="AD35" s="18"/>
      <c r="AE35" s="18"/>
      <c r="AF35" s="18"/>
      <c r="AG35" s="18" t="s">
        <v>45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outlineLevel="1" x14ac:dyDescent="0.2">
      <c r="A36" s="40">
        <v>26</v>
      </c>
      <c r="B36" s="41" t="s">
        <v>97</v>
      </c>
      <c r="C36" s="49" t="s">
        <v>98</v>
      </c>
      <c r="D36" s="42" t="s">
        <v>43</v>
      </c>
      <c r="E36" s="43">
        <v>2</v>
      </c>
      <c r="F36" s="44"/>
      <c r="G36" s="45">
        <f t="shared" si="14"/>
        <v>0</v>
      </c>
      <c r="H36" s="44"/>
      <c r="I36" s="45">
        <f t="shared" si="15"/>
        <v>0</v>
      </c>
      <c r="J36" s="44"/>
      <c r="K36" s="45">
        <f t="shared" si="16"/>
        <v>0</v>
      </c>
      <c r="L36" s="45">
        <v>21</v>
      </c>
      <c r="M36" s="45">
        <f t="shared" si="17"/>
        <v>0</v>
      </c>
      <c r="N36" s="45">
        <v>0</v>
      </c>
      <c r="O36" s="45">
        <f t="shared" si="18"/>
        <v>0</v>
      </c>
      <c r="P36" s="45">
        <v>0</v>
      </c>
      <c r="Q36" s="45">
        <f t="shared" si="19"/>
        <v>0</v>
      </c>
      <c r="R36" s="45"/>
      <c r="S36" s="45" t="s">
        <v>44</v>
      </c>
      <c r="T36" s="46" t="s">
        <v>44</v>
      </c>
      <c r="U36" s="25">
        <v>0.63700000000000001</v>
      </c>
      <c r="V36" s="25">
        <f t="shared" si="20"/>
        <v>1.27</v>
      </c>
      <c r="W36" s="25"/>
      <c r="X36" s="18"/>
      <c r="Y36" s="18"/>
      <c r="Z36" s="18"/>
      <c r="AA36" s="18"/>
      <c r="AB36" s="18"/>
      <c r="AC36" s="18"/>
      <c r="AD36" s="18"/>
      <c r="AE36" s="18"/>
      <c r="AF36" s="18"/>
      <c r="AG36" s="18" t="s">
        <v>48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1" x14ac:dyDescent="0.2">
      <c r="A37" s="40">
        <v>27</v>
      </c>
      <c r="B37" s="41" t="s">
        <v>99</v>
      </c>
      <c r="C37" s="49" t="s">
        <v>100</v>
      </c>
      <c r="D37" s="42" t="s">
        <v>53</v>
      </c>
      <c r="E37" s="43">
        <v>15</v>
      </c>
      <c r="F37" s="44"/>
      <c r="G37" s="45">
        <f t="shared" si="14"/>
        <v>0</v>
      </c>
      <c r="H37" s="44"/>
      <c r="I37" s="45">
        <f t="shared" si="15"/>
        <v>0</v>
      </c>
      <c r="J37" s="44"/>
      <c r="K37" s="45">
        <f t="shared" si="16"/>
        <v>0</v>
      </c>
      <c r="L37" s="45">
        <v>21</v>
      </c>
      <c r="M37" s="45">
        <f t="shared" si="17"/>
        <v>0</v>
      </c>
      <c r="N37" s="45">
        <v>0</v>
      </c>
      <c r="O37" s="45">
        <f t="shared" si="18"/>
        <v>0</v>
      </c>
      <c r="P37" s="45">
        <v>0</v>
      </c>
      <c r="Q37" s="45">
        <f t="shared" si="19"/>
        <v>0</v>
      </c>
      <c r="R37" s="45"/>
      <c r="S37" s="45" t="s">
        <v>44</v>
      </c>
      <c r="T37" s="46" t="s">
        <v>44</v>
      </c>
      <c r="U37" s="25">
        <v>0.98924000000000001</v>
      </c>
      <c r="V37" s="25">
        <f t="shared" si="20"/>
        <v>14.84</v>
      </c>
      <c r="W37" s="25"/>
      <c r="X37" s="18"/>
      <c r="Y37" s="18"/>
      <c r="Z37" s="18"/>
      <c r="AA37" s="18"/>
      <c r="AB37" s="18"/>
      <c r="AC37" s="18"/>
      <c r="AD37" s="18"/>
      <c r="AE37" s="18"/>
      <c r="AF37" s="18"/>
      <c r="AG37" s="18" t="s">
        <v>48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1" x14ac:dyDescent="0.2">
      <c r="A38" s="40">
        <v>28</v>
      </c>
      <c r="B38" s="41" t="s">
        <v>101</v>
      </c>
      <c r="C38" s="49" t="s">
        <v>102</v>
      </c>
      <c r="D38" s="42" t="s">
        <v>53</v>
      </c>
      <c r="E38" s="43">
        <v>15</v>
      </c>
      <c r="F38" s="44"/>
      <c r="G38" s="45">
        <f t="shared" si="14"/>
        <v>0</v>
      </c>
      <c r="H38" s="44"/>
      <c r="I38" s="45">
        <f t="shared" si="15"/>
        <v>0</v>
      </c>
      <c r="J38" s="44"/>
      <c r="K38" s="45">
        <f t="shared" si="16"/>
        <v>0</v>
      </c>
      <c r="L38" s="45">
        <v>21</v>
      </c>
      <c r="M38" s="45">
        <f t="shared" si="17"/>
        <v>0</v>
      </c>
      <c r="N38" s="45">
        <v>6.6299999999999998E-2</v>
      </c>
      <c r="O38" s="45">
        <f t="shared" si="18"/>
        <v>0.99</v>
      </c>
      <c r="P38" s="45">
        <v>0</v>
      </c>
      <c r="Q38" s="45">
        <f t="shared" si="19"/>
        <v>0</v>
      </c>
      <c r="R38" s="45"/>
      <c r="S38" s="45" t="s">
        <v>103</v>
      </c>
      <c r="T38" s="46" t="s">
        <v>103</v>
      </c>
      <c r="U38" s="25">
        <v>7.0000000000000007E-2</v>
      </c>
      <c r="V38" s="25">
        <f t="shared" si="20"/>
        <v>1.05</v>
      </c>
      <c r="W38" s="25"/>
      <c r="X38" s="18"/>
      <c r="Y38" s="18"/>
      <c r="Z38" s="18"/>
      <c r="AA38" s="18"/>
      <c r="AB38" s="18"/>
      <c r="AC38" s="18"/>
      <c r="AD38" s="18"/>
      <c r="AE38" s="18"/>
      <c r="AF38" s="18"/>
      <c r="AG38" s="18" t="s">
        <v>45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1" x14ac:dyDescent="0.2">
      <c r="A39" s="40">
        <v>29</v>
      </c>
      <c r="B39" s="41" t="s">
        <v>104</v>
      </c>
      <c r="C39" s="49" t="s">
        <v>105</v>
      </c>
      <c r="D39" s="42" t="s">
        <v>53</v>
      </c>
      <c r="E39" s="43">
        <v>15</v>
      </c>
      <c r="F39" s="44"/>
      <c r="G39" s="45">
        <f t="shared" si="14"/>
        <v>0</v>
      </c>
      <c r="H39" s="44"/>
      <c r="I39" s="45">
        <f t="shared" si="15"/>
        <v>0</v>
      </c>
      <c r="J39" s="44"/>
      <c r="K39" s="45">
        <f t="shared" si="16"/>
        <v>0</v>
      </c>
      <c r="L39" s="45">
        <v>21</v>
      </c>
      <c r="M39" s="45">
        <f t="shared" si="17"/>
        <v>0</v>
      </c>
      <c r="N39" s="45">
        <v>3.1E-4</v>
      </c>
      <c r="O39" s="45">
        <f t="shared" si="18"/>
        <v>0</v>
      </c>
      <c r="P39" s="45">
        <v>0</v>
      </c>
      <c r="Q39" s="45">
        <f t="shared" si="19"/>
        <v>0</v>
      </c>
      <c r="R39" s="45"/>
      <c r="S39" s="45" t="s">
        <v>44</v>
      </c>
      <c r="T39" s="46" t="s">
        <v>44</v>
      </c>
      <c r="U39" s="25">
        <v>2.5999999999999999E-2</v>
      </c>
      <c r="V39" s="25">
        <f t="shared" si="20"/>
        <v>0.39</v>
      </c>
      <c r="W39" s="25"/>
      <c r="X39" s="18"/>
      <c r="Y39" s="18"/>
      <c r="Z39" s="18"/>
      <c r="AA39" s="18"/>
      <c r="AB39" s="18"/>
      <c r="AC39" s="18"/>
      <c r="AD39" s="18"/>
      <c r="AE39" s="18"/>
      <c r="AF39" s="18"/>
      <c r="AG39" s="18" t="s">
        <v>45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1" x14ac:dyDescent="0.2">
      <c r="A40" s="40">
        <v>30</v>
      </c>
      <c r="B40" s="41" t="s">
        <v>106</v>
      </c>
      <c r="C40" s="49" t="s">
        <v>107</v>
      </c>
      <c r="D40" s="42" t="s">
        <v>53</v>
      </c>
      <c r="E40" s="43">
        <v>20</v>
      </c>
      <c r="F40" s="44"/>
      <c r="G40" s="45">
        <f t="shared" si="14"/>
        <v>0</v>
      </c>
      <c r="H40" s="44"/>
      <c r="I40" s="45">
        <f t="shared" si="15"/>
        <v>0</v>
      </c>
      <c r="J40" s="44"/>
      <c r="K40" s="45">
        <f t="shared" si="16"/>
        <v>0</v>
      </c>
      <c r="L40" s="45">
        <v>21</v>
      </c>
      <c r="M40" s="45">
        <f t="shared" si="17"/>
        <v>0</v>
      </c>
      <c r="N40" s="45">
        <v>4.8000000000000001E-4</v>
      </c>
      <c r="O40" s="45">
        <f t="shared" si="18"/>
        <v>0.01</v>
      </c>
      <c r="P40" s="45">
        <v>0</v>
      </c>
      <c r="Q40" s="45">
        <f t="shared" si="19"/>
        <v>0</v>
      </c>
      <c r="R40" s="45"/>
      <c r="S40" s="45" t="s">
        <v>44</v>
      </c>
      <c r="T40" s="46" t="s">
        <v>44</v>
      </c>
      <c r="U40" s="25">
        <v>6.4000000000000001E-2</v>
      </c>
      <c r="V40" s="25">
        <f t="shared" si="20"/>
        <v>1.28</v>
      </c>
      <c r="W40" s="25"/>
      <c r="X40" s="18"/>
      <c r="Y40" s="18"/>
      <c r="Z40" s="18"/>
      <c r="AA40" s="18"/>
      <c r="AB40" s="18"/>
      <c r="AC40" s="18"/>
      <c r="AD40" s="18"/>
      <c r="AE40" s="18"/>
      <c r="AF40" s="18"/>
      <c r="AG40" s="18" t="s">
        <v>48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1" x14ac:dyDescent="0.2">
      <c r="A41" s="40">
        <v>31</v>
      </c>
      <c r="B41" s="41" t="s">
        <v>108</v>
      </c>
      <c r="C41" s="49" t="s">
        <v>107</v>
      </c>
      <c r="D41" s="42" t="s">
        <v>53</v>
      </c>
      <c r="E41" s="43">
        <v>24</v>
      </c>
      <c r="F41" s="44"/>
      <c r="G41" s="45">
        <f t="shared" si="14"/>
        <v>0</v>
      </c>
      <c r="H41" s="44"/>
      <c r="I41" s="45">
        <f t="shared" si="15"/>
        <v>0</v>
      </c>
      <c r="J41" s="44"/>
      <c r="K41" s="45">
        <f t="shared" si="16"/>
        <v>0</v>
      </c>
      <c r="L41" s="45">
        <v>21</v>
      </c>
      <c r="M41" s="45">
        <f t="shared" si="17"/>
        <v>0</v>
      </c>
      <c r="N41" s="45">
        <v>1.09E-3</v>
      </c>
      <c r="O41" s="45">
        <f t="shared" si="18"/>
        <v>0.03</v>
      </c>
      <c r="P41" s="45">
        <v>0</v>
      </c>
      <c r="Q41" s="45">
        <f t="shared" si="19"/>
        <v>0</v>
      </c>
      <c r="R41" s="45"/>
      <c r="S41" s="45" t="s">
        <v>44</v>
      </c>
      <c r="T41" s="46" t="s">
        <v>44</v>
      </c>
      <c r="U41" s="25">
        <v>6.4000000000000001E-2</v>
      </c>
      <c r="V41" s="25">
        <f t="shared" si="20"/>
        <v>1.54</v>
      </c>
      <c r="W41" s="25"/>
      <c r="X41" s="18"/>
      <c r="Y41" s="18"/>
      <c r="Z41" s="18"/>
      <c r="AA41" s="18"/>
      <c r="AB41" s="18"/>
      <c r="AC41" s="18"/>
      <c r="AD41" s="18"/>
      <c r="AE41" s="18"/>
      <c r="AF41" s="18"/>
      <c r="AG41" s="18" t="s">
        <v>48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outlineLevel="1" x14ac:dyDescent="0.2">
      <c r="A42" s="40">
        <v>32</v>
      </c>
      <c r="B42" s="41" t="s">
        <v>140</v>
      </c>
      <c r="C42" s="49" t="s">
        <v>139</v>
      </c>
      <c r="D42" s="42" t="s">
        <v>95</v>
      </c>
      <c r="E42" s="43">
        <v>1.5</v>
      </c>
      <c r="F42" s="44"/>
      <c r="G42" s="45">
        <f t="shared" si="14"/>
        <v>0</v>
      </c>
      <c r="H42" s="44"/>
      <c r="I42" s="45">
        <f t="shared" si="15"/>
        <v>0</v>
      </c>
      <c r="J42" s="44"/>
      <c r="K42" s="45">
        <f t="shared" si="16"/>
        <v>0</v>
      </c>
      <c r="L42" s="45"/>
      <c r="M42" s="45"/>
      <c r="N42" s="45"/>
      <c r="O42" s="45"/>
      <c r="P42" s="45"/>
      <c r="Q42" s="45"/>
      <c r="R42" s="45"/>
      <c r="S42" s="45"/>
      <c r="T42" s="46"/>
      <c r="U42" s="25"/>
      <c r="V42" s="25"/>
      <c r="W42" s="25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</row>
    <row r="43" spans="1:60" outlineLevel="1" x14ac:dyDescent="0.2">
      <c r="A43" s="40">
        <v>33</v>
      </c>
      <c r="B43" s="41" t="s">
        <v>142</v>
      </c>
      <c r="C43" s="49" t="s">
        <v>141</v>
      </c>
      <c r="D43" s="42" t="s">
        <v>53</v>
      </c>
      <c r="E43" s="43">
        <v>8</v>
      </c>
      <c r="F43" s="44"/>
      <c r="G43" s="45">
        <f t="shared" si="14"/>
        <v>0</v>
      </c>
      <c r="H43" s="44"/>
      <c r="I43" s="45">
        <f t="shared" si="15"/>
        <v>0</v>
      </c>
      <c r="J43" s="44"/>
      <c r="K43" s="45">
        <f t="shared" si="16"/>
        <v>0</v>
      </c>
      <c r="L43" s="45"/>
      <c r="M43" s="45"/>
      <c r="N43" s="45"/>
      <c r="O43" s="45"/>
      <c r="P43" s="45"/>
      <c r="Q43" s="45"/>
      <c r="R43" s="45"/>
      <c r="S43" s="45"/>
      <c r="T43" s="46"/>
      <c r="U43" s="25"/>
      <c r="V43" s="25"/>
      <c r="W43" s="25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1" x14ac:dyDescent="0.2">
      <c r="A44" s="40">
        <v>34</v>
      </c>
      <c r="B44" s="41" t="s">
        <v>145</v>
      </c>
      <c r="C44" s="49" t="s">
        <v>143</v>
      </c>
      <c r="D44" s="42" t="s">
        <v>95</v>
      </c>
      <c r="E44" s="43">
        <v>1.5</v>
      </c>
      <c r="F44" s="44"/>
      <c r="G44" s="45">
        <f t="shared" si="14"/>
        <v>0</v>
      </c>
      <c r="H44" s="44"/>
      <c r="I44" s="45">
        <f t="shared" si="15"/>
        <v>0</v>
      </c>
      <c r="J44" s="44"/>
      <c r="K44" s="45">
        <f t="shared" si="16"/>
        <v>0</v>
      </c>
      <c r="L44" s="45"/>
      <c r="M44" s="45"/>
      <c r="N44" s="45"/>
      <c r="O44" s="45"/>
      <c r="P44" s="45"/>
      <c r="Q44" s="45"/>
      <c r="R44" s="45"/>
      <c r="S44" s="45"/>
      <c r="T44" s="46"/>
      <c r="U44" s="25"/>
      <c r="V44" s="25"/>
      <c r="W44" s="25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1" x14ac:dyDescent="0.2">
      <c r="A45" s="40">
        <v>35</v>
      </c>
      <c r="B45" s="41" t="s">
        <v>109</v>
      </c>
      <c r="C45" s="49" t="s">
        <v>110</v>
      </c>
      <c r="D45" s="42" t="s">
        <v>53</v>
      </c>
      <c r="E45" s="43">
        <v>15</v>
      </c>
      <c r="F45" s="44"/>
      <c r="G45" s="45">
        <f t="shared" si="14"/>
        <v>0</v>
      </c>
      <c r="H45" s="44"/>
      <c r="I45" s="45">
        <f t="shared" si="15"/>
        <v>0</v>
      </c>
      <c r="J45" s="44"/>
      <c r="K45" s="45">
        <f t="shared" si="16"/>
        <v>0</v>
      </c>
      <c r="L45" s="45">
        <v>21</v>
      </c>
      <c r="M45" s="45">
        <f t="shared" si="17"/>
        <v>0</v>
      </c>
      <c r="N45" s="45">
        <v>0</v>
      </c>
      <c r="O45" s="45">
        <f t="shared" si="18"/>
        <v>0</v>
      </c>
      <c r="P45" s="45">
        <v>0</v>
      </c>
      <c r="Q45" s="45">
        <f t="shared" si="19"/>
        <v>0</v>
      </c>
      <c r="R45" s="45"/>
      <c r="S45" s="45" t="s">
        <v>44</v>
      </c>
      <c r="T45" s="46" t="s">
        <v>44</v>
      </c>
      <c r="U45" s="25">
        <v>0.16944999999999999</v>
      </c>
      <c r="V45" s="25">
        <f t="shared" si="20"/>
        <v>2.54</v>
      </c>
      <c r="W45" s="25"/>
      <c r="X45" s="18"/>
      <c r="Y45" s="18"/>
      <c r="Z45" s="18"/>
      <c r="AA45" s="18"/>
      <c r="AB45" s="18"/>
      <c r="AC45" s="18"/>
      <c r="AD45" s="18"/>
      <c r="AE45" s="18"/>
      <c r="AF45" s="18"/>
      <c r="AG45" s="18" t="s">
        <v>48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1" x14ac:dyDescent="0.2">
      <c r="A46" s="40">
        <v>36</v>
      </c>
      <c r="B46" s="41" t="s">
        <v>111</v>
      </c>
      <c r="C46" s="49" t="s">
        <v>112</v>
      </c>
      <c r="D46" s="42" t="s">
        <v>95</v>
      </c>
      <c r="E46" s="43">
        <v>3.5</v>
      </c>
      <c r="F46" s="44"/>
      <c r="G46" s="45">
        <f t="shared" si="14"/>
        <v>0</v>
      </c>
      <c r="H46" s="44"/>
      <c r="I46" s="45">
        <f t="shared" si="15"/>
        <v>0</v>
      </c>
      <c r="J46" s="44"/>
      <c r="K46" s="45">
        <f t="shared" si="16"/>
        <v>0</v>
      </c>
      <c r="L46" s="45">
        <v>21</v>
      </c>
      <c r="M46" s="45">
        <f t="shared" si="17"/>
        <v>0</v>
      </c>
      <c r="N46" s="45">
        <v>0</v>
      </c>
      <c r="O46" s="45">
        <f t="shared" si="18"/>
        <v>0</v>
      </c>
      <c r="P46" s="45">
        <v>0</v>
      </c>
      <c r="Q46" s="45">
        <f t="shared" si="19"/>
        <v>0</v>
      </c>
      <c r="R46" s="45"/>
      <c r="S46" s="45" t="s">
        <v>44</v>
      </c>
      <c r="T46" s="46" t="s">
        <v>44</v>
      </c>
      <c r="U46" s="25">
        <v>0.66300000000000003</v>
      </c>
      <c r="V46" s="25">
        <f t="shared" si="20"/>
        <v>2.3199999999999998</v>
      </c>
      <c r="W46" s="25"/>
      <c r="X46" s="18"/>
      <c r="Y46" s="18"/>
      <c r="Z46" s="18"/>
      <c r="AA46" s="18"/>
      <c r="AB46" s="18"/>
      <c r="AC46" s="18"/>
      <c r="AD46" s="18"/>
      <c r="AE46" s="18"/>
      <c r="AF46" s="18"/>
      <c r="AG46" s="18" t="s">
        <v>45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1" x14ac:dyDescent="0.2">
      <c r="A47" s="40">
        <v>37</v>
      </c>
      <c r="B47" s="41" t="s">
        <v>113</v>
      </c>
      <c r="C47" s="49" t="s">
        <v>114</v>
      </c>
      <c r="D47" s="42" t="s">
        <v>95</v>
      </c>
      <c r="E47" s="43">
        <v>3.5</v>
      </c>
      <c r="F47" s="44"/>
      <c r="G47" s="45">
        <f t="shared" si="14"/>
        <v>0</v>
      </c>
      <c r="H47" s="44"/>
      <c r="I47" s="45">
        <f t="shared" si="15"/>
        <v>0</v>
      </c>
      <c r="J47" s="44"/>
      <c r="K47" s="45">
        <f t="shared" si="16"/>
        <v>0</v>
      </c>
      <c r="L47" s="45">
        <v>21</v>
      </c>
      <c r="M47" s="45">
        <f t="shared" si="17"/>
        <v>0</v>
      </c>
      <c r="N47" s="45">
        <v>0</v>
      </c>
      <c r="O47" s="45">
        <f t="shared" si="18"/>
        <v>0</v>
      </c>
      <c r="P47" s="45">
        <v>0</v>
      </c>
      <c r="Q47" s="45">
        <f t="shared" si="19"/>
        <v>0</v>
      </c>
      <c r="R47" s="45"/>
      <c r="S47" s="45" t="s">
        <v>44</v>
      </c>
      <c r="T47" s="46" t="s">
        <v>44</v>
      </c>
      <c r="U47" s="25">
        <v>0</v>
      </c>
      <c r="V47" s="25">
        <f t="shared" si="20"/>
        <v>0</v>
      </c>
      <c r="W47" s="25"/>
      <c r="X47" s="18"/>
      <c r="Y47" s="18"/>
      <c r="Z47" s="18"/>
      <c r="AA47" s="18"/>
      <c r="AB47" s="18"/>
      <c r="AC47" s="18"/>
      <c r="AD47" s="18"/>
      <c r="AE47" s="18"/>
      <c r="AF47" s="18"/>
      <c r="AG47" s="18" t="s">
        <v>45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outlineLevel="1" x14ac:dyDescent="0.2">
      <c r="A48" s="40">
        <v>38</v>
      </c>
      <c r="B48" s="41" t="s">
        <v>115</v>
      </c>
      <c r="C48" s="49" t="s">
        <v>116</v>
      </c>
      <c r="D48" s="42" t="s">
        <v>117</v>
      </c>
      <c r="E48" s="43">
        <v>8</v>
      </c>
      <c r="F48" s="44"/>
      <c r="G48" s="45">
        <f t="shared" si="14"/>
        <v>0</v>
      </c>
      <c r="H48" s="44"/>
      <c r="I48" s="45">
        <f t="shared" si="15"/>
        <v>0</v>
      </c>
      <c r="J48" s="44"/>
      <c r="K48" s="45">
        <f t="shared" si="16"/>
        <v>0</v>
      </c>
      <c r="L48" s="45">
        <v>21</v>
      </c>
      <c r="M48" s="45">
        <f t="shared" si="17"/>
        <v>0</v>
      </c>
      <c r="N48" s="45">
        <v>0</v>
      </c>
      <c r="O48" s="45">
        <f t="shared" si="18"/>
        <v>0</v>
      </c>
      <c r="P48" s="45">
        <v>0</v>
      </c>
      <c r="Q48" s="45">
        <f t="shared" si="19"/>
        <v>0</v>
      </c>
      <c r="R48" s="45"/>
      <c r="S48" s="45" t="s">
        <v>44</v>
      </c>
      <c r="T48" s="46" t="s">
        <v>44</v>
      </c>
      <c r="U48" s="25">
        <v>0.129</v>
      </c>
      <c r="V48" s="25">
        <f t="shared" si="20"/>
        <v>1.03</v>
      </c>
      <c r="W48" s="25"/>
      <c r="X48" s="18"/>
      <c r="Y48" s="18"/>
      <c r="Z48" s="18"/>
      <c r="AA48" s="18"/>
      <c r="AB48" s="18"/>
      <c r="AC48" s="18"/>
      <c r="AD48" s="18"/>
      <c r="AE48" s="18"/>
      <c r="AF48" s="18"/>
      <c r="AG48" s="18" t="s">
        <v>48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outlineLevel="1" x14ac:dyDescent="0.2">
      <c r="A49" s="40">
        <v>55</v>
      </c>
      <c r="B49" s="41" t="s">
        <v>120</v>
      </c>
      <c r="C49" s="49" t="s">
        <v>121</v>
      </c>
      <c r="D49" s="42" t="s">
        <v>119</v>
      </c>
      <c r="E49" s="43">
        <v>2</v>
      </c>
      <c r="F49" s="44"/>
      <c r="G49" s="45">
        <f t="shared" si="14"/>
        <v>0</v>
      </c>
      <c r="H49" s="44"/>
      <c r="I49" s="45">
        <f t="shared" si="15"/>
        <v>0</v>
      </c>
      <c r="J49" s="44"/>
      <c r="K49" s="45">
        <f t="shared" si="16"/>
        <v>0</v>
      </c>
      <c r="L49" s="45">
        <v>21</v>
      </c>
      <c r="M49" s="45">
        <f t="shared" si="17"/>
        <v>0</v>
      </c>
      <c r="N49" s="45">
        <v>0</v>
      </c>
      <c r="O49" s="45">
        <f t="shared" si="18"/>
        <v>0</v>
      </c>
      <c r="P49" s="45">
        <v>0</v>
      </c>
      <c r="Q49" s="45">
        <f t="shared" si="19"/>
        <v>0</v>
      </c>
      <c r="R49" s="45"/>
      <c r="S49" s="45" t="s">
        <v>67</v>
      </c>
      <c r="T49" s="46" t="s">
        <v>118</v>
      </c>
      <c r="U49" s="25">
        <v>0</v>
      </c>
      <c r="V49" s="25">
        <f t="shared" si="20"/>
        <v>0</v>
      </c>
      <c r="W49" s="25"/>
      <c r="X49" s="18"/>
      <c r="Y49" s="18"/>
      <c r="Z49" s="18"/>
      <c r="AA49" s="18"/>
      <c r="AB49" s="18"/>
      <c r="AC49" s="18"/>
      <c r="AD49" s="18"/>
      <c r="AE49" s="18"/>
      <c r="AF49" s="18"/>
      <c r="AG49" s="18" t="s">
        <v>45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outlineLevel="1" x14ac:dyDescent="0.2">
      <c r="A50" s="40">
        <v>56</v>
      </c>
      <c r="B50" s="41" t="s">
        <v>122</v>
      </c>
      <c r="C50" s="49" t="s">
        <v>123</v>
      </c>
      <c r="D50" s="42" t="s">
        <v>124</v>
      </c>
      <c r="E50" s="43">
        <v>2</v>
      </c>
      <c r="F50" s="44"/>
      <c r="G50" s="45">
        <f t="shared" si="14"/>
        <v>0</v>
      </c>
      <c r="H50" s="44"/>
      <c r="I50" s="45">
        <f t="shared" si="15"/>
        <v>0</v>
      </c>
      <c r="J50" s="44"/>
      <c r="K50" s="45">
        <f t="shared" si="16"/>
        <v>0</v>
      </c>
      <c r="L50" s="45">
        <v>21</v>
      </c>
      <c r="M50" s="45">
        <f t="shared" si="17"/>
        <v>0</v>
      </c>
      <c r="N50" s="45">
        <v>0</v>
      </c>
      <c r="O50" s="45">
        <f t="shared" si="18"/>
        <v>0</v>
      </c>
      <c r="P50" s="45">
        <v>0</v>
      </c>
      <c r="Q50" s="45">
        <f t="shared" si="19"/>
        <v>0</v>
      </c>
      <c r="R50" s="45"/>
      <c r="S50" s="45" t="s">
        <v>67</v>
      </c>
      <c r="T50" s="46" t="s">
        <v>68</v>
      </c>
      <c r="U50" s="25">
        <v>0</v>
      </c>
      <c r="V50" s="25">
        <f t="shared" si="20"/>
        <v>0</v>
      </c>
      <c r="W50" s="25"/>
      <c r="X50" s="18"/>
      <c r="Y50" s="18"/>
      <c r="Z50" s="18"/>
      <c r="AA50" s="18"/>
      <c r="AB50" s="18"/>
      <c r="AC50" s="18"/>
      <c r="AD50" s="18"/>
      <c r="AE50" s="18"/>
      <c r="AF50" s="18"/>
      <c r="AG50" s="18" t="s">
        <v>45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outlineLevel="1" x14ac:dyDescent="0.2">
      <c r="A51" s="33">
        <v>58</v>
      </c>
      <c r="B51" s="34" t="s">
        <v>122</v>
      </c>
      <c r="C51" s="50" t="s">
        <v>125</v>
      </c>
      <c r="D51" s="35" t="s">
        <v>119</v>
      </c>
      <c r="E51" s="36">
        <v>2</v>
      </c>
      <c r="F51" s="37"/>
      <c r="G51" s="38">
        <f t="shared" si="14"/>
        <v>0</v>
      </c>
      <c r="H51" s="37"/>
      <c r="I51" s="38">
        <f t="shared" si="15"/>
        <v>0</v>
      </c>
      <c r="J51" s="37"/>
      <c r="K51" s="38">
        <f t="shared" si="16"/>
        <v>0</v>
      </c>
      <c r="L51" s="38">
        <v>21</v>
      </c>
      <c r="M51" s="38">
        <f t="shared" si="17"/>
        <v>0</v>
      </c>
      <c r="N51" s="38">
        <v>0</v>
      </c>
      <c r="O51" s="38">
        <f t="shared" si="18"/>
        <v>0</v>
      </c>
      <c r="P51" s="38">
        <v>0</v>
      </c>
      <c r="Q51" s="38">
        <f t="shared" si="19"/>
        <v>0</v>
      </c>
      <c r="R51" s="38"/>
      <c r="S51" s="38" t="s">
        <v>67</v>
      </c>
      <c r="T51" s="39" t="s">
        <v>68</v>
      </c>
      <c r="U51" s="25">
        <v>0</v>
      </c>
      <c r="V51" s="25">
        <f t="shared" si="20"/>
        <v>0</v>
      </c>
      <c r="W51" s="25"/>
      <c r="X51" s="18"/>
      <c r="Y51" s="18"/>
      <c r="Z51" s="18"/>
      <c r="AA51" s="18"/>
      <c r="AB51" s="18"/>
      <c r="AC51" s="18"/>
      <c r="AD51" s="18"/>
      <c r="AE51" s="18"/>
      <c r="AF51" s="18"/>
      <c r="AG51" s="18" t="s">
        <v>126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x14ac:dyDescent="0.2">
      <c r="A52" s="1"/>
      <c r="B52" s="2"/>
      <c r="C52" s="51"/>
      <c r="D52" s="4"/>
      <c r="E52" s="1"/>
      <c r="F52" s="1"/>
      <c r="G52" s="2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AE52">
        <v>15</v>
      </c>
      <c r="AF52">
        <v>21</v>
      </c>
    </row>
    <row r="53" spans="1:60" x14ac:dyDescent="0.2">
      <c r="A53" s="21"/>
      <c r="B53" s="22" t="s">
        <v>4</v>
      </c>
      <c r="C53" s="52"/>
      <c r="D53" s="23"/>
      <c r="E53" s="24"/>
      <c r="F53" s="24"/>
      <c r="G53" s="47">
        <f>G8+G22+G33</f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AE53">
        <f>SUMIF(L7:L51,AE52,G7:G51)</f>
        <v>0</v>
      </c>
      <c r="AF53">
        <f>SUMIF(L7:L51,AF52,G7:G51)</f>
        <v>0</v>
      </c>
      <c r="AG53" t="s">
        <v>127</v>
      </c>
    </row>
    <row r="54" spans="1:60" x14ac:dyDescent="0.2">
      <c r="C54" s="53"/>
      <c r="D54" s="9"/>
      <c r="AG54" t="s">
        <v>128</v>
      </c>
    </row>
    <row r="55" spans="1:60" x14ac:dyDescent="0.2">
      <c r="D55" s="9"/>
    </row>
    <row r="56" spans="1:60" x14ac:dyDescent="0.2">
      <c r="D56" s="9"/>
    </row>
    <row r="57" spans="1:60" x14ac:dyDescent="0.2">
      <c r="D57" s="9"/>
    </row>
    <row r="58" spans="1:60" x14ac:dyDescent="0.2">
      <c r="D58" s="9"/>
    </row>
    <row r="59" spans="1:60" x14ac:dyDescent="0.2">
      <c r="D59" s="9"/>
    </row>
    <row r="60" spans="1:60" x14ac:dyDescent="0.2">
      <c r="D60" s="9"/>
    </row>
    <row r="61" spans="1:60" x14ac:dyDescent="0.2">
      <c r="D61" s="9"/>
    </row>
    <row r="62" spans="1:60" x14ac:dyDescent="0.2">
      <c r="D62" s="9"/>
    </row>
    <row r="63" spans="1:60" x14ac:dyDescent="0.2">
      <c r="D63" s="9"/>
    </row>
    <row r="64" spans="1:60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1007" orientation="landscape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Nabídka DATmoLUX</vt:lpstr>
      <vt:lpstr>'Nabídka DATmoLUX'!Názvy_tisku</vt:lpstr>
      <vt:lpstr>'Nabídka DATmoLUX'!Oblast_tisku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Martin</cp:lastModifiedBy>
  <cp:lastPrinted>2018-02-23T12:05:08Z</cp:lastPrinted>
  <dcterms:created xsi:type="dcterms:W3CDTF">2009-04-08T07:15:50Z</dcterms:created>
  <dcterms:modified xsi:type="dcterms:W3CDTF">2020-05-28T08:05:02Z</dcterms:modified>
</cp:coreProperties>
</file>