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Admin\Desktop\Jana\Rozpočty\2024\OK Ateliér\Mikulov G-centrum\"/>
    </mc:Choice>
  </mc:AlternateContent>
  <xr:revisionPtr revIDLastSave="0" documentId="8_{8D6C72CB-7D35-42E3-B309-8E2DF59FEE4F}" xr6:coauthVersionLast="47" xr6:coauthVersionMax="47" xr10:uidLastSave="{00000000-0000-0000-0000-000000000000}"/>
  <bookViews>
    <workbookView xWindow="-120" yWindow="-120" windowWidth="29040" windowHeight="15840" xr2:uid="{00000000-000D-0000-FFFF-FFFF00000000}"/>
  </bookViews>
  <sheets>
    <sheet name="Pokyny pro vyplnění" sheetId="11" r:id="rId1"/>
    <sheet name="Stavba" sheetId="1" r:id="rId2"/>
    <sheet name="VzorPolozky" sheetId="10" state="hidden" r:id="rId3"/>
    <sheet name="01 24-06-0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24-06-01 Pol'!$1:$7</definedName>
    <definedName name="oadresa">Stavba!$D$6</definedName>
    <definedName name="Objednatel" localSheetId="1">Stavba!$D$5</definedName>
    <definedName name="Objekt" localSheetId="1">Stavba!$B$38</definedName>
    <definedName name="_xlnm.Print_Area" localSheetId="3">'01 24-06-01 Pol'!$A$1:$Y$491</definedName>
    <definedName name="_xlnm.Print_Area" localSheetId="1">Stavba!$A$1:$J$73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72" i="1" l="1"/>
  <c r="I71" i="1"/>
  <c r="I73" i="1" s="1"/>
  <c r="J72" i="1" s="1"/>
  <c r="I70" i="1"/>
  <c r="I69" i="1"/>
  <c r="I68" i="1"/>
  <c r="I67" i="1"/>
  <c r="I66" i="1"/>
  <c r="I65" i="1"/>
  <c r="I64" i="1"/>
  <c r="I63" i="1"/>
  <c r="I62" i="1"/>
  <c r="I61" i="1"/>
  <c r="I60" i="1"/>
  <c r="I59" i="1"/>
  <c r="I58" i="1"/>
  <c r="I57" i="1"/>
  <c r="I56" i="1"/>
  <c r="I55" i="1"/>
  <c r="I54" i="1"/>
  <c r="I53" i="1"/>
  <c r="G42" i="1"/>
  <c r="F42" i="1"/>
  <c r="G41" i="1"/>
  <c r="F41" i="1"/>
  <c r="G39" i="1"/>
  <c r="F39" i="1"/>
  <c r="G490" i="12"/>
  <c r="BA487" i="12"/>
  <c r="BA484" i="12"/>
  <c r="BA250" i="12"/>
  <c r="BA244" i="12"/>
  <c r="BA241" i="12"/>
  <c r="BA238" i="12"/>
  <c r="BA235" i="12"/>
  <c r="BA231" i="12"/>
  <c r="BA225" i="12"/>
  <c r="BA79" i="12"/>
  <c r="BA76" i="12"/>
  <c r="BA71" i="12"/>
  <c r="BA54" i="12"/>
  <c r="BA46" i="12"/>
  <c r="BA42" i="12"/>
  <c r="BA26" i="12"/>
  <c r="BA19" i="12"/>
  <c r="G9" i="12"/>
  <c r="M9" i="12" s="1"/>
  <c r="I9" i="12"/>
  <c r="I8" i="12" s="1"/>
  <c r="K9" i="12"/>
  <c r="K8" i="12" s="1"/>
  <c r="O9" i="12"/>
  <c r="Q9" i="12"/>
  <c r="Q8" i="12" s="1"/>
  <c r="V9" i="12"/>
  <c r="V8" i="12" s="1"/>
  <c r="G13" i="12"/>
  <c r="I13" i="12"/>
  <c r="K13" i="12"/>
  <c r="M13" i="12"/>
  <c r="O13" i="12"/>
  <c r="Q13" i="12"/>
  <c r="V13" i="12"/>
  <c r="G18" i="12"/>
  <c r="I18" i="12"/>
  <c r="K18" i="12"/>
  <c r="M18" i="12"/>
  <c r="O18" i="12"/>
  <c r="Q18" i="12"/>
  <c r="V18" i="12"/>
  <c r="G25" i="12"/>
  <c r="M25" i="12" s="1"/>
  <c r="I25" i="12"/>
  <c r="K25" i="12"/>
  <c r="O25" i="12"/>
  <c r="O8" i="12" s="1"/>
  <c r="Q25" i="12"/>
  <c r="V25" i="12"/>
  <c r="G29" i="12"/>
  <c r="I29" i="12"/>
  <c r="O29" i="12"/>
  <c r="Q29" i="12"/>
  <c r="G30" i="12"/>
  <c r="I30" i="12"/>
  <c r="K30" i="12"/>
  <c r="K29" i="12" s="1"/>
  <c r="M30" i="12"/>
  <c r="M29" i="12" s="1"/>
  <c r="O30" i="12"/>
  <c r="Q30" i="12"/>
  <c r="V30" i="12"/>
  <c r="V29" i="12" s="1"/>
  <c r="G34" i="12"/>
  <c r="I34" i="12"/>
  <c r="K34" i="12"/>
  <c r="M34" i="12"/>
  <c r="O34" i="12"/>
  <c r="Q34" i="12"/>
  <c r="V34" i="12"/>
  <c r="G37" i="12"/>
  <c r="M37" i="12" s="1"/>
  <c r="I37" i="12"/>
  <c r="I36" i="12" s="1"/>
  <c r="K37" i="12"/>
  <c r="K36" i="12" s="1"/>
  <c r="O37" i="12"/>
  <c r="Q37" i="12"/>
  <c r="Q36" i="12" s="1"/>
  <c r="V37" i="12"/>
  <c r="V36" i="12" s="1"/>
  <c r="G41" i="12"/>
  <c r="I41" i="12"/>
  <c r="K41" i="12"/>
  <c r="M41" i="12"/>
  <c r="O41" i="12"/>
  <c r="Q41" i="12"/>
  <c r="V41" i="12"/>
  <c r="G45" i="12"/>
  <c r="I45" i="12"/>
  <c r="K45" i="12"/>
  <c r="M45" i="12"/>
  <c r="O45" i="12"/>
  <c r="Q45" i="12"/>
  <c r="V45" i="12"/>
  <c r="G49" i="12"/>
  <c r="M49" i="12" s="1"/>
  <c r="I49" i="12"/>
  <c r="K49" i="12"/>
  <c r="O49" i="12"/>
  <c r="O36" i="12" s="1"/>
  <c r="Q49" i="12"/>
  <c r="V49" i="12"/>
  <c r="G52" i="12"/>
  <c r="I52" i="12"/>
  <c r="O52" i="12"/>
  <c r="Q52" i="12"/>
  <c r="G53" i="12"/>
  <c r="M53" i="12" s="1"/>
  <c r="M52" i="12" s="1"/>
  <c r="I53" i="12"/>
  <c r="K53" i="12"/>
  <c r="K52" i="12" s="1"/>
  <c r="O53" i="12"/>
  <c r="Q53" i="12"/>
  <c r="V53" i="12"/>
  <c r="V52" i="12" s="1"/>
  <c r="G58" i="12"/>
  <c r="I58" i="12"/>
  <c r="K58" i="12"/>
  <c r="M58" i="12"/>
  <c r="O58" i="12"/>
  <c r="Q58" i="12"/>
  <c r="V58" i="12"/>
  <c r="G61" i="12"/>
  <c r="O61" i="12"/>
  <c r="G62" i="12"/>
  <c r="M62" i="12" s="1"/>
  <c r="M61" i="12" s="1"/>
  <c r="I62" i="12"/>
  <c r="I61" i="12" s="1"/>
  <c r="K62" i="12"/>
  <c r="K61" i="12" s="1"/>
  <c r="O62" i="12"/>
  <c r="Q62" i="12"/>
  <c r="Q61" i="12" s="1"/>
  <c r="V62" i="12"/>
  <c r="V61" i="12" s="1"/>
  <c r="G66" i="12"/>
  <c r="I66" i="12"/>
  <c r="K66" i="12"/>
  <c r="M66" i="12"/>
  <c r="O66" i="12"/>
  <c r="Q66" i="12"/>
  <c r="V66" i="12"/>
  <c r="G70" i="12"/>
  <c r="I70" i="12"/>
  <c r="K70" i="12"/>
  <c r="M70" i="12"/>
  <c r="O70" i="12"/>
  <c r="Q70" i="12"/>
  <c r="V70" i="12"/>
  <c r="G75" i="12"/>
  <c r="M75" i="12" s="1"/>
  <c r="I75" i="12"/>
  <c r="I74" i="12" s="1"/>
  <c r="K75" i="12"/>
  <c r="K74" i="12" s="1"/>
  <c r="O75" i="12"/>
  <c r="Q75" i="12"/>
  <c r="Q74" i="12" s="1"/>
  <c r="V75" i="12"/>
  <c r="V74" i="12" s="1"/>
  <c r="G78" i="12"/>
  <c r="I78" i="12"/>
  <c r="K78" i="12"/>
  <c r="M78" i="12"/>
  <c r="O78" i="12"/>
  <c r="Q78" i="12"/>
  <c r="V78" i="12"/>
  <c r="G82" i="12"/>
  <c r="I82" i="12"/>
  <c r="K82" i="12"/>
  <c r="M82" i="12"/>
  <c r="O82" i="12"/>
  <c r="Q82" i="12"/>
  <c r="V82" i="12"/>
  <c r="G84" i="12"/>
  <c r="M84" i="12" s="1"/>
  <c r="I84" i="12"/>
  <c r="K84" i="12"/>
  <c r="O84" i="12"/>
  <c r="O74" i="12" s="1"/>
  <c r="Q84" i="12"/>
  <c r="V84" i="12"/>
  <c r="G87" i="12"/>
  <c r="I87" i="12"/>
  <c r="K87" i="12"/>
  <c r="K86" i="12" s="1"/>
  <c r="M87" i="12"/>
  <c r="O87" i="12"/>
  <c r="Q87" i="12"/>
  <c r="V87" i="12"/>
  <c r="V86" i="12" s="1"/>
  <c r="G91" i="12"/>
  <c r="I91" i="12"/>
  <c r="K91" i="12"/>
  <c r="M91" i="12"/>
  <c r="O91" i="12"/>
  <c r="Q91" i="12"/>
  <c r="V91" i="12"/>
  <c r="G94" i="12"/>
  <c r="G86" i="12" s="1"/>
  <c r="I94" i="12"/>
  <c r="K94" i="12"/>
  <c r="O94" i="12"/>
  <c r="O86" i="12" s="1"/>
  <c r="Q94" i="12"/>
  <c r="V94" i="12"/>
  <c r="G96" i="12"/>
  <c r="M96" i="12" s="1"/>
  <c r="I96" i="12"/>
  <c r="I86" i="12" s="1"/>
  <c r="K96" i="12"/>
  <c r="O96" i="12"/>
  <c r="Q96" i="12"/>
  <c r="Q86" i="12" s="1"/>
  <c r="V96" i="12"/>
  <c r="G99" i="12"/>
  <c r="I99" i="12"/>
  <c r="K99" i="12"/>
  <c r="M99" i="12"/>
  <c r="O99" i="12"/>
  <c r="Q99" i="12"/>
  <c r="V99" i="12"/>
  <c r="G111" i="12"/>
  <c r="M111" i="12" s="1"/>
  <c r="I111" i="12"/>
  <c r="K111" i="12"/>
  <c r="O111" i="12"/>
  <c r="O98" i="12" s="1"/>
  <c r="Q111" i="12"/>
  <c r="V111" i="12"/>
  <c r="G117" i="12"/>
  <c r="M117" i="12" s="1"/>
  <c r="I117" i="12"/>
  <c r="I98" i="12" s="1"/>
  <c r="K117" i="12"/>
  <c r="O117" i="12"/>
  <c r="Q117" i="12"/>
  <c r="Q98" i="12" s="1"/>
  <c r="V117" i="12"/>
  <c r="G122" i="12"/>
  <c r="M122" i="12" s="1"/>
  <c r="I122" i="12"/>
  <c r="K122" i="12"/>
  <c r="K98" i="12" s="1"/>
  <c r="O122" i="12"/>
  <c r="Q122" i="12"/>
  <c r="V122" i="12"/>
  <c r="V98" i="12" s="1"/>
  <c r="G127" i="12"/>
  <c r="M127" i="12" s="1"/>
  <c r="I127" i="12"/>
  <c r="K127" i="12"/>
  <c r="O127" i="12"/>
  <c r="O126" i="12" s="1"/>
  <c r="Q127" i="12"/>
  <c r="V127" i="12"/>
  <c r="G130" i="12"/>
  <c r="M130" i="12" s="1"/>
  <c r="I130" i="12"/>
  <c r="I126" i="12" s="1"/>
  <c r="K130" i="12"/>
  <c r="O130" i="12"/>
  <c r="Q130" i="12"/>
  <c r="Q126" i="12" s="1"/>
  <c r="V130" i="12"/>
  <c r="G134" i="12"/>
  <c r="M134" i="12" s="1"/>
  <c r="I134" i="12"/>
  <c r="K134" i="12"/>
  <c r="K126" i="12" s="1"/>
  <c r="O134" i="12"/>
  <c r="Q134" i="12"/>
  <c r="V134" i="12"/>
  <c r="V126" i="12" s="1"/>
  <c r="G139" i="12"/>
  <c r="I139" i="12"/>
  <c r="K139" i="12"/>
  <c r="M139" i="12"/>
  <c r="O139" i="12"/>
  <c r="Q139" i="12"/>
  <c r="V139" i="12"/>
  <c r="G143" i="12"/>
  <c r="M143" i="12" s="1"/>
  <c r="I143" i="12"/>
  <c r="K143" i="12"/>
  <c r="O143" i="12"/>
  <c r="Q143" i="12"/>
  <c r="V143" i="12"/>
  <c r="G147" i="12"/>
  <c r="M147" i="12" s="1"/>
  <c r="I147" i="12"/>
  <c r="K147" i="12"/>
  <c r="O147" i="12"/>
  <c r="Q147" i="12"/>
  <c r="V147" i="12"/>
  <c r="G150" i="12"/>
  <c r="M150" i="12" s="1"/>
  <c r="I150" i="12"/>
  <c r="K150" i="12"/>
  <c r="O150" i="12"/>
  <c r="Q150" i="12"/>
  <c r="V150" i="12"/>
  <c r="G154" i="12"/>
  <c r="I154" i="12"/>
  <c r="K154" i="12"/>
  <c r="M154" i="12"/>
  <c r="O154" i="12"/>
  <c r="Q154" i="12"/>
  <c r="V154" i="12"/>
  <c r="G157" i="12"/>
  <c r="M157" i="12" s="1"/>
  <c r="I157" i="12"/>
  <c r="K157" i="12"/>
  <c r="O157" i="12"/>
  <c r="Q157" i="12"/>
  <c r="V157" i="12"/>
  <c r="G160" i="12"/>
  <c r="M160" i="12" s="1"/>
  <c r="I160" i="12"/>
  <c r="K160" i="12"/>
  <c r="O160" i="12"/>
  <c r="Q160" i="12"/>
  <c r="V160" i="12"/>
  <c r="G166" i="12"/>
  <c r="I166" i="12"/>
  <c r="K166" i="12"/>
  <c r="O166" i="12"/>
  <c r="Q166" i="12"/>
  <c r="V166" i="12"/>
  <c r="G167" i="12"/>
  <c r="I167" i="12"/>
  <c r="K167" i="12"/>
  <c r="M167" i="12"/>
  <c r="M166" i="12" s="1"/>
  <c r="O167" i="12"/>
  <c r="Q167" i="12"/>
  <c r="V167" i="12"/>
  <c r="G170" i="12"/>
  <c r="O170" i="12"/>
  <c r="G171" i="12"/>
  <c r="M171" i="12" s="1"/>
  <c r="I171" i="12"/>
  <c r="I170" i="12" s="1"/>
  <c r="K171" i="12"/>
  <c r="O171" i="12"/>
  <c r="Q171" i="12"/>
  <c r="Q170" i="12" s="1"/>
  <c r="V171" i="12"/>
  <c r="G176" i="12"/>
  <c r="M176" i="12" s="1"/>
  <c r="I176" i="12"/>
  <c r="K176" i="12"/>
  <c r="K170" i="12" s="1"/>
  <c r="O176" i="12"/>
  <c r="Q176" i="12"/>
  <c r="V176" i="12"/>
  <c r="V170" i="12" s="1"/>
  <c r="G180" i="12"/>
  <c r="I180" i="12"/>
  <c r="K180" i="12"/>
  <c r="M180" i="12"/>
  <c r="O180" i="12"/>
  <c r="Q180" i="12"/>
  <c r="V180" i="12"/>
  <c r="G184" i="12"/>
  <c r="M184" i="12" s="1"/>
  <c r="I184" i="12"/>
  <c r="I183" i="12" s="1"/>
  <c r="K184" i="12"/>
  <c r="O184" i="12"/>
  <c r="Q184" i="12"/>
  <c r="Q183" i="12" s="1"/>
  <c r="V184" i="12"/>
  <c r="G186" i="12"/>
  <c r="M186" i="12" s="1"/>
  <c r="I186" i="12"/>
  <c r="K186" i="12"/>
  <c r="K183" i="12" s="1"/>
  <c r="O186" i="12"/>
  <c r="Q186" i="12"/>
  <c r="V186" i="12"/>
  <c r="V183" i="12" s="1"/>
  <c r="G193" i="12"/>
  <c r="I193" i="12"/>
  <c r="K193" i="12"/>
  <c r="M193" i="12"/>
  <c r="O193" i="12"/>
  <c r="Q193" i="12"/>
  <c r="V193" i="12"/>
  <c r="G201" i="12"/>
  <c r="M201" i="12" s="1"/>
  <c r="I201" i="12"/>
  <c r="K201" i="12"/>
  <c r="O201" i="12"/>
  <c r="O183" i="12" s="1"/>
  <c r="Q201" i="12"/>
  <c r="V201" i="12"/>
  <c r="G206" i="12"/>
  <c r="M206" i="12" s="1"/>
  <c r="I206" i="12"/>
  <c r="K206" i="12"/>
  <c r="O206" i="12"/>
  <c r="Q206" i="12"/>
  <c r="V206" i="12"/>
  <c r="G208" i="12"/>
  <c r="M208" i="12" s="1"/>
  <c r="I208" i="12"/>
  <c r="K208" i="12"/>
  <c r="O208" i="12"/>
  <c r="Q208" i="12"/>
  <c r="V208" i="12"/>
  <c r="G210" i="12"/>
  <c r="I210" i="12"/>
  <c r="K210" i="12"/>
  <c r="M210" i="12"/>
  <c r="O210" i="12"/>
  <c r="Q210" i="12"/>
  <c r="V210" i="12"/>
  <c r="G219" i="12"/>
  <c r="M219" i="12" s="1"/>
  <c r="I219" i="12"/>
  <c r="K219" i="12"/>
  <c r="O219" i="12"/>
  <c r="Q219" i="12"/>
  <c r="V219" i="12"/>
  <c r="G224" i="12"/>
  <c r="M224" i="12" s="1"/>
  <c r="I224" i="12"/>
  <c r="K224" i="12"/>
  <c r="O224" i="12"/>
  <c r="Q224" i="12"/>
  <c r="V224" i="12"/>
  <c r="G227" i="12"/>
  <c r="M227" i="12" s="1"/>
  <c r="I227" i="12"/>
  <c r="K227" i="12"/>
  <c r="O227" i="12"/>
  <c r="Q227" i="12"/>
  <c r="V227" i="12"/>
  <c r="G230" i="12"/>
  <c r="I230" i="12"/>
  <c r="K230" i="12"/>
  <c r="M230" i="12"/>
  <c r="O230" i="12"/>
  <c r="Q230" i="12"/>
  <c r="V230" i="12"/>
  <c r="G234" i="12"/>
  <c r="M234" i="12" s="1"/>
  <c r="I234" i="12"/>
  <c r="K234" i="12"/>
  <c r="O234" i="12"/>
  <c r="Q234" i="12"/>
  <c r="V234" i="12"/>
  <c r="G237" i="12"/>
  <c r="M237" i="12" s="1"/>
  <c r="I237" i="12"/>
  <c r="K237" i="12"/>
  <c r="O237" i="12"/>
  <c r="Q237" i="12"/>
  <c r="V237" i="12"/>
  <c r="G240" i="12"/>
  <c r="M240" i="12" s="1"/>
  <c r="I240" i="12"/>
  <c r="K240" i="12"/>
  <c r="O240" i="12"/>
  <c r="Q240" i="12"/>
  <c r="V240" i="12"/>
  <c r="G243" i="12"/>
  <c r="I243" i="12"/>
  <c r="K243" i="12"/>
  <c r="M243" i="12"/>
  <c r="O243" i="12"/>
  <c r="Q243" i="12"/>
  <c r="V243" i="12"/>
  <c r="G246" i="12"/>
  <c r="M246" i="12" s="1"/>
  <c r="I246" i="12"/>
  <c r="K246" i="12"/>
  <c r="O246" i="12"/>
  <c r="Q246" i="12"/>
  <c r="V246" i="12"/>
  <c r="G249" i="12"/>
  <c r="M249" i="12" s="1"/>
  <c r="I249" i="12"/>
  <c r="K249" i="12"/>
  <c r="O249" i="12"/>
  <c r="Q249" i="12"/>
  <c r="V249" i="12"/>
  <c r="G252" i="12"/>
  <c r="M252" i="12" s="1"/>
  <c r="I252" i="12"/>
  <c r="K252" i="12"/>
  <c r="O252" i="12"/>
  <c r="Q252" i="12"/>
  <c r="V252" i="12"/>
  <c r="G255" i="12"/>
  <c r="I255" i="12"/>
  <c r="K255" i="12"/>
  <c r="M255" i="12"/>
  <c r="O255" i="12"/>
  <c r="Q255" i="12"/>
  <c r="V255" i="12"/>
  <c r="G258" i="12"/>
  <c r="M258" i="12" s="1"/>
  <c r="I258" i="12"/>
  <c r="K258" i="12"/>
  <c r="O258" i="12"/>
  <c r="Q258" i="12"/>
  <c r="V258" i="12"/>
  <c r="G260" i="12"/>
  <c r="M260" i="12" s="1"/>
  <c r="I260" i="12"/>
  <c r="K260" i="12"/>
  <c r="O260" i="12"/>
  <c r="Q260" i="12"/>
  <c r="V260" i="12"/>
  <c r="G264" i="12"/>
  <c r="I264" i="12"/>
  <c r="K264" i="12"/>
  <c r="M264" i="12"/>
  <c r="O264" i="12"/>
  <c r="Q264" i="12"/>
  <c r="V264" i="12"/>
  <c r="G267" i="12"/>
  <c r="M267" i="12" s="1"/>
  <c r="I267" i="12"/>
  <c r="K267" i="12"/>
  <c r="O267" i="12"/>
  <c r="O263" i="12" s="1"/>
  <c r="Q267" i="12"/>
  <c r="V267" i="12"/>
  <c r="G269" i="12"/>
  <c r="M269" i="12" s="1"/>
  <c r="I269" i="12"/>
  <c r="I263" i="12" s="1"/>
  <c r="K269" i="12"/>
  <c r="O269" i="12"/>
  <c r="Q269" i="12"/>
  <c r="Q263" i="12" s="1"/>
  <c r="V269" i="12"/>
  <c r="G271" i="12"/>
  <c r="M271" i="12" s="1"/>
  <c r="I271" i="12"/>
  <c r="K271" i="12"/>
  <c r="K263" i="12" s="1"/>
  <c r="O271" i="12"/>
  <c r="Q271" i="12"/>
  <c r="V271" i="12"/>
  <c r="V263" i="12" s="1"/>
  <c r="G275" i="12"/>
  <c r="M275" i="12" s="1"/>
  <c r="M274" i="12" s="1"/>
  <c r="I275" i="12"/>
  <c r="K275" i="12"/>
  <c r="O275" i="12"/>
  <c r="O274" i="12" s="1"/>
  <c r="Q275" i="12"/>
  <c r="V275" i="12"/>
  <c r="G278" i="12"/>
  <c r="M278" i="12" s="1"/>
  <c r="I278" i="12"/>
  <c r="I274" i="12" s="1"/>
  <c r="K278" i="12"/>
  <c r="O278" i="12"/>
  <c r="Q278" i="12"/>
  <c r="Q274" i="12" s="1"/>
  <c r="V278" i="12"/>
  <c r="G281" i="12"/>
  <c r="M281" i="12" s="1"/>
  <c r="I281" i="12"/>
  <c r="K281" i="12"/>
  <c r="K274" i="12" s="1"/>
  <c r="O281" i="12"/>
  <c r="Q281" i="12"/>
  <c r="V281" i="12"/>
  <c r="V274" i="12" s="1"/>
  <c r="I284" i="12"/>
  <c r="K284" i="12"/>
  <c r="Q284" i="12"/>
  <c r="V284" i="12"/>
  <c r="G285" i="12"/>
  <c r="M285" i="12" s="1"/>
  <c r="M284" i="12" s="1"/>
  <c r="I285" i="12"/>
  <c r="K285" i="12"/>
  <c r="O285" i="12"/>
  <c r="O284" i="12" s="1"/>
  <c r="Q285" i="12"/>
  <c r="V285" i="12"/>
  <c r="G288" i="12"/>
  <c r="G289" i="12"/>
  <c r="M289" i="12" s="1"/>
  <c r="I289" i="12"/>
  <c r="K289" i="12"/>
  <c r="K288" i="12" s="1"/>
  <c r="O289" i="12"/>
  <c r="Q289" i="12"/>
  <c r="V289" i="12"/>
  <c r="V288" i="12" s="1"/>
  <c r="G366" i="12"/>
  <c r="I366" i="12"/>
  <c r="K366" i="12"/>
  <c r="M366" i="12"/>
  <c r="O366" i="12"/>
  <c r="Q366" i="12"/>
  <c r="V366" i="12"/>
  <c r="G443" i="12"/>
  <c r="M443" i="12" s="1"/>
  <c r="I443" i="12"/>
  <c r="K443" i="12"/>
  <c r="O443" i="12"/>
  <c r="O288" i="12" s="1"/>
  <c r="Q443" i="12"/>
  <c r="V443" i="12"/>
  <c r="G445" i="12"/>
  <c r="M445" i="12" s="1"/>
  <c r="I445" i="12"/>
  <c r="I288" i="12" s="1"/>
  <c r="K445" i="12"/>
  <c r="O445" i="12"/>
  <c r="Q445" i="12"/>
  <c r="Q288" i="12" s="1"/>
  <c r="V445" i="12"/>
  <c r="G448" i="12"/>
  <c r="I448" i="12"/>
  <c r="K448" i="12"/>
  <c r="O448" i="12"/>
  <c r="Q448" i="12"/>
  <c r="V448" i="12"/>
  <c r="G449" i="12"/>
  <c r="I449" i="12"/>
  <c r="K449" i="12"/>
  <c r="M449" i="12"/>
  <c r="M448" i="12" s="1"/>
  <c r="O449" i="12"/>
  <c r="Q449" i="12"/>
  <c r="V449" i="12"/>
  <c r="G451" i="12"/>
  <c r="K451" i="12"/>
  <c r="O451" i="12"/>
  <c r="V451" i="12"/>
  <c r="G452" i="12"/>
  <c r="M452" i="12" s="1"/>
  <c r="M451" i="12" s="1"/>
  <c r="I452" i="12"/>
  <c r="I451" i="12" s="1"/>
  <c r="K452" i="12"/>
  <c r="O452" i="12"/>
  <c r="Q452" i="12"/>
  <c r="Q451" i="12" s="1"/>
  <c r="V452" i="12"/>
  <c r="G455" i="12"/>
  <c r="I455" i="12"/>
  <c r="K455" i="12"/>
  <c r="M455" i="12"/>
  <c r="O455" i="12"/>
  <c r="Q455" i="12"/>
  <c r="V455" i="12"/>
  <c r="G458" i="12"/>
  <c r="M458" i="12" s="1"/>
  <c r="I458" i="12"/>
  <c r="K458" i="12"/>
  <c r="O458" i="12"/>
  <c r="O454" i="12" s="1"/>
  <c r="Q458" i="12"/>
  <c r="V458" i="12"/>
  <c r="G461" i="12"/>
  <c r="M461" i="12" s="1"/>
  <c r="I461" i="12"/>
  <c r="I454" i="12" s="1"/>
  <c r="K461" i="12"/>
  <c r="O461" i="12"/>
  <c r="Q461" i="12"/>
  <c r="Q454" i="12" s="1"/>
  <c r="V461" i="12"/>
  <c r="G463" i="12"/>
  <c r="M463" i="12" s="1"/>
  <c r="I463" i="12"/>
  <c r="K463" i="12"/>
  <c r="K454" i="12" s="1"/>
  <c r="O463" i="12"/>
  <c r="Q463" i="12"/>
  <c r="V463" i="12"/>
  <c r="V454" i="12" s="1"/>
  <c r="G466" i="12"/>
  <c r="I466" i="12"/>
  <c r="K466" i="12"/>
  <c r="M466" i="12"/>
  <c r="O466" i="12"/>
  <c r="Q466" i="12"/>
  <c r="V466" i="12"/>
  <c r="G468" i="12"/>
  <c r="M468" i="12" s="1"/>
  <c r="I468" i="12"/>
  <c r="K468" i="12"/>
  <c r="O468" i="12"/>
  <c r="Q468" i="12"/>
  <c r="V468" i="12"/>
  <c r="G471" i="12"/>
  <c r="M471" i="12" s="1"/>
  <c r="I471" i="12"/>
  <c r="K471" i="12"/>
  <c r="O471" i="12"/>
  <c r="Q471" i="12"/>
  <c r="V471" i="12"/>
  <c r="G474" i="12"/>
  <c r="M474" i="12" s="1"/>
  <c r="I474" i="12"/>
  <c r="K474" i="12"/>
  <c r="O474" i="12"/>
  <c r="Q474" i="12"/>
  <c r="V474" i="12"/>
  <c r="G476" i="12"/>
  <c r="I476" i="12"/>
  <c r="K476" i="12"/>
  <c r="M476" i="12"/>
  <c r="O476" i="12"/>
  <c r="Q476" i="12"/>
  <c r="V476" i="12"/>
  <c r="G479" i="12"/>
  <c r="O479" i="12"/>
  <c r="G480" i="12"/>
  <c r="M480" i="12" s="1"/>
  <c r="M479" i="12" s="1"/>
  <c r="I480" i="12"/>
  <c r="I479" i="12" s="1"/>
  <c r="K480" i="12"/>
  <c r="O480" i="12"/>
  <c r="Q480" i="12"/>
  <c r="Q479" i="12" s="1"/>
  <c r="V480" i="12"/>
  <c r="G483" i="12"/>
  <c r="M483" i="12" s="1"/>
  <c r="I483" i="12"/>
  <c r="K483" i="12"/>
  <c r="K479" i="12" s="1"/>
  <c r="O483" i="12"/>
  <c r="Q483" i="12"/>
  <c r="V483" i="12"/>
  <c r="V479" i="12" s="1"/>
  <c r="G486" i="12"/>
  <c r="I486" i="12"/>
  <c r="K486" i="12"/>
  <c r="M486" i="12"/>
  <c r="O486" i="12"/>
  <c r="Q486" i="12"/>
  <c r="V486" i="12"/>
  <c r="AE490" i="12"/>
  <c r="I20" i="1"/>
  <c r="I19" i="1"/>
  <c r="I18" i="1"/>
  <c r="I17" i="1"/>
  <c r="I16" i="1"/>
  <c r="F43" i="1"/>
  <c r="G43" i="1"/>
  <c r="G25" i="1" s="1"/>
  <c r="A25" i="1" s="1"/>
  <c r="H42" i="1"/>
  <c r="I42" i="1" s="1"/>
  <c r="H41" i="1"/>
  <c r="I41" i="1" s="1"/>
  <c r="H40" i="1"/>
  <c r="H39" i="1"/>
  <c r="H43" i="1" s="1"/>
  <c r="J28" i="1"/>
  <c r="J26" i="1"/>
  <c r="G38" i="1"/>
  <c r="F38" i="1"/>
  <c r="J23" i="1"/>
  <c r="J24" i="1"/>
  <c r="J25" i="1"/>
  <c r="J27" i="1"/>
  <c r="E24" i="1"/>
  <c r="E26" i="1"/>
  <c r="J57" i="1" l="1"/>
  <c r="J54" i="1"/>
  <c r="J55" i="1"/>
  <c r="J70" i="1"/>
  <c r="J59" i="1"/>
  <c r="J61" i="1"/>
  <c r="J63" i="1"/>
  <c r="J65" i="1"/>
  <c r="J67" i="1"/>
  <c r="J62" i="1"/>
  <c r="J64" i="1"/>
  <c r="J66" i="1"/>
  <c r="J68" i="1"/>
  <c r="J56" i="1"/>
  <c r="J58" i="1"/>
  <c r="J60" i="1"/>
  <c r="J53" i="1"/>
  <c r="J69" i="1"/>
  <c r="J71" i="1"/>
  <c r="G26" i="1"/>
  <c r="A26" i="1"/>
  <c r="G28" i="1"/>
  <c r="G23" i="1"/>
  <c r="M454" i="12"/>
  <c r="M126" i="12"/>
  <c r="M74" i="12"/>
  <c r="M263" i="12"/>
  <c r="M98" i="12"/>
  <c r="M36" i="12"/>
  <c r="M8" i="12"/>
  <c r="M183" i="12"/>
  <c r="M288" i="12"/>
  <c r="M170" i="12"/>
  <c r="G454" i="12"/>
  <c r="G263" i="12"/>
  <c r="G98" i="12"/>
  <c r="AF490" i="12"/>
  <c r="G284" i="12"/>
  <c r="G274" i="12"/>
  <c r="G126" i="12"/>
  <c r="G183" i="12"/>
  <c r="G74" i="12"/>
  <c r="G36" i="12"/>
  <c r="G8" i="12"/>
  <c r="M94" i="12"/>
  <c r="M86" i="12" s="1"/>
  <c r="I21" i="1"/>
  <c r="I39" i="1"/>
  <c r="I43" i="1" s="1"/>
  <c r="J73" i="1" l="1"/>
  <c r="A23" i="1"/>
  <c r="J42" i="1"/>
  <c r="J41" i="1"/>
  <c r="J39" i="1"/>
  <c r="J43" i="1" s="1"/>
  <c r="A24" i="1" l="1"/>
  <c r="G24" i="1"/>
  <c r="A27" i="1" s="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8C0A1B19-84B3-45F5-AADF-1974E7525DC3}">
      <text>
        <r>
          <rPr>
            <sz val="9"/>
            <color indexed="81"/>
            <rFont val="Tahoma"/>
            <family val="2"/>
            <charset val="238"/>
          </rPr>
          <t>Jedná se o informaci, zda se jedná o položku, která je do rozpočtu zadána z cenové soustavy RTS, nebo vlastní.</t>
        </r>
      </text>
    </comment>
    <comment ref="T6" authorId="0" shapeId="0" xr:uid="{F78B5848-2F23-486F-B35C-EEFA4848723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<sst xmlns="http://schemas.openxmlformats.org/spreadsheetml/2006/main" count="1698" uniqueCount="521">
  <si>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</si>
  <si>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</si>
  <si>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</si>
  <si>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</si>
  <si>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</si>
  <si>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</si>
  <si>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</si>
  <si>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</si>
  <si>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</si>
  <si>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</si>
  <si>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</si>
  <si>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</si>
  <si>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</si>
  <si>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</si>
  <si>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</si>
  <si>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</si>
  <si>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</si>
  <si>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</si>
  <si>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</si>
  <si>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</si>
  <si>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</si>
  <si>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</si>
  <si>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</si>
  <si>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</si>
  <si>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</si>
  <si>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</si>
  <si>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</si>
  <si>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</si>
  <si>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</si>
  <si>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</si>
  <si>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</si>
  <si>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</si>
  <si>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</si>
  <si>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</si>
  <si>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</si>
  <si>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</si>
  <si>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</si>
  <si>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</si>
  <si>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</si>
  <si>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</si>
  <si>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</si>
  <si>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</si>
  <si>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</si>
  <si>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24-06-01</t>
  </si>
  <si>
    <t>G centrum</t>
  </si>
  <si>
    <t>01</t>
  </si>
  <si>
    <t>Objekt:</t>
  </si>
  <si>
    <t>Rozpočet:</t>
  </si>
  <si>
    <t>24-06</t>
  </si>
  <si>
    <t>Mikulov G-centrum</t>
  </si>
  <si>
    <t>Stavba</t>
  </si>
  <si>
    <t>Rozpočet</t>
  </si>
  <si>
    <t>Celkem za stavbu</t>
  </si>
  <si>
    <t>CZK</t>
  </si>
  <si>
    <t>#POPS</t>
  </si>
  <si>
    <t>Popis stavby: 24-06 - Mikulov G-centrum</t>
  </si>
  <si>
    <t>#POPO</t>
  </si>
  <si>
    <t>Popis objektu: 01 - G centrum</t>
  </si>
  <si>
    <t>#POPR</t>
  </si>
  <si>
    <t>Popis rozpočtu: 24-06-01 - G centrum</t>
  </si>
  <si>
    <t>Rekapitulace dílů</t>
  </si>
  <si>
    <t>Typ dílu</t>
  </si>
  <si>
    <t>3</t>
  </si>
  <si>
    <t>Svislé a kompletní konstrukce</t>
  </si>
  <si>
    <t>416</t>
  </si>
  <si>
    <t>Podhledy a mezistropy montované lehké</t>
  </si>
  <si>
    <t>61</t>
  </si>
  <si>
    <t>Upravy povrchů vnitřní</t>
  </si>
  <si>
    <t>62</t>
  </si>
  <si>
    <t>Upravy povrchů vnější</t>
  </si>
  <si>
    <t>63</t>
  </si>
  <si>
    <t>Podlahy a podlahové konstrukce</t>
  </si>
  <si>
    <t>64</t>
  </si>
  <si>
    <t>Výplně otvorů</t>
  </si>
  <si>
    <t>94</t>
  </si>
  <si>
    <t>Lešení a stavební výtahy</t>
  </si>
  <si>
    <t>95</t>
  </si>
  <si>
    <t>Dokončovací kce na pozem.stav.</t>
  </si>
  <si>
    <t>96</t>
  </si>
  <si>
    <t>Bourání konstrukcí</t>
  </si>
  <si>
    <t>99</t>
  </si>
  <si>
    <t>Staveništní přesun hmot</t>
  </si>
  <si>
    <t>764</t>
  </si>
  <si>
    <t>Konstrukce klempířské</t>
  </si>
  <si>
    <t>766</t>
  </si>
  <si>
    <t>Konstrukce truhlářské</t>
  </si>
  <si>
    <t>767</t>
  </si>
  <si>
    <t>Konstrukce zámečnické</t>
  </si>
  <si>
    <t>771</t>
  </si>
  <si>
    <t>Podlahy z dlaždic a obklady</t>
  </si>
  <si>
    <t>783</t>
  </si>
  <si>
    <t>Nátěry</t>
  </si>
  <si>
    <t>784</t>
  </si>
  <si>
    <t>Malby</t>
  </si>
  <si>
    <t>M22</t>
  </si>
  <si>
    <t>Montáž sdělovací a zabezp.tech</t>
  </si>
  <si>
    <t>M65</t>
  </si>
  <si>
    <t>Elektroinstalace</t>
  </si>
  <si>
    <t>D96</t>
  </si>
  <si>
    <t>Přesuny suti a vybouraných hmot</t>
  </si>
  <si>
    <t>PSU</t>
  </si>
  <si>
    <t>VN</t>
  </si>
  <si>
    <t>ON</t>
  </si>
  <si>
    <t>Položkový soupis prací a dodávek</t>
  </si>
  <si>
    <t>#TypZaznamu#</t>
  </si>
  <si>
    <t>STA</t>
  </si>
  <si>
    <t>ROZ</t>
  </si>
  <si>
    <t>OBJ</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</si>
  <si>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</si>
  <si>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</si>
  <si>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</si>
  <si>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</si>
  <si>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</si>
  <si>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</si>
  <si>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</si>
  <si>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</si>
  <si>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</si>
  <si>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</si>
  <si>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</si>
  <si>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</si>
  <si>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</si>
  <si>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</si>
  <si>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</si>
  <si>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</si>
  <si>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</si>
  <si>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</si>
  <si>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</si>
  <si>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</si>
  <si>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</si>
  <si>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</si>
  <si>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</si>
  <si>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</si>
  <si>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310238211RT1</t>
  </si>
  <si>
    <t>Zazdívka otvorů o ploše přes 0,25 m2 do 1 m2 ve zdivu nadzákladovém cihlami pálenými pro jakoukoliv maltu vápenocementovou</t>
  </si>
  <si>
    <t>m3</t>
  </si>
  <si>
    <t>801-4</t>
  </si>
  <si>
    <t>RTS 24/ I</t>
  </si>
  <si>
    <t>Práce</t>
  </si>
  <si>
    <t>Běžná</t>
  </si>
  <si>
    <t>POL1_0</t>
  </si>
  <si>
    <t>včetně pomocného pracovního lešení</t>
  </si>
  <si>
    <t>SPI</t>
  </si>
  <si>
    <t>Dveřní otvor X20: : 2*0,1*0,3*2</t>
  </si>
  <si>
    <t>VV</t>
  </si>
  <si>
    <t>SPU</t>
  </si>
  <si>
    <t>310271530R00</t>
  </si>
  <si>
    <t>Zazdívka otvorů z pórobetonových tvárnic plochy od 0,25 m2 do 1 m2 , tloušťka zdiva 300 mm</t>
  </si>
  <si>
    <t>ve zdivu nadzákladovém, včetně pomocného pracovního lešení</t>
  </si>
  <si>
    <t>1.NP okno-107b: : 0,3*0,9*0,3</t>
  </si>
  <si>
    <t>2.NP okno-221: : 0,3*1,35*0,3*2</t>
  </si>
  <si>
    <t>342013321R00</t>
  </si>
  <si>
    <t>Příčky z desek sádrokartonových dvojité opláštění, jednoduchá konstrukce CW 100 tloušťka příčky 150 mm, desky standard, tloušťky 12,5 mm, tloušťka izolace 80 mm, požární odolnost EI 60</t>
  </si>
  <si>
    <t>m2</t>
  </si>
  <si>
    <t>801-1</t>
  </si>
  <si>
    <t>zřízení nosné konstrukce příčky, vložení tepelné izolace tl. do 5 cm, montáž desek, tmelení spár Q2 a úprava rohů. Včetně dodávek materiálu.</t>
  </si>
  <si>
    <t>1.PP rampa: : (2,45+1,15)*3-0,8*2</t>
  </si>
  <si>
    <t>1.NP mezi podhledem a stropem: : 2,1*0,25*2</t>
  </si>
  <si>
    <t>1.NP - X16: : 2,1*3-0,9*2</t>
  </si>
  <si>
    <t>2.NP mezi podhledem a stropem: : 2,1*0,25*2</t>
  </si>
  <si>
    <t>1,5*3-0,9*2</t>
  </si>
  <si>
    <t>342264051RT2</t>
  </si>
  <si>
    <t>Podhledy na kovové konstrukci opláštěné deskami sádrokartonovými nosná konstrukce z profilů CD s přímým uchycením 1x deska, tloušťky 12,5 mm, protipožární, bez izolace</t>
  </si>
  <si>
    <t>POL1_</t>
  </si>
  <si>
    <t>1.NP: : 3*2,1*2</t>
  </si>
  <si>
    <t>2.NP: : 3*2,1*2</t>
  </si>
  <si>
    <t>342264098R00</t>
  </si>
  <si>
    <t>Příplatky k podhledům sádrokartonovým příplatek k podhledu sádrokartonovému za plochu do 2 m2</t>
  </si>
  <si>
    <t>612421431RT2</t>
  </si>
  <si>
    <t>Oprava vnitřních vápenných omítek stěn v množství opravované plochy přes 30 do 50 %,  štukových</t>
  </si>
  <si>
    <t>dozdívané otvory: : 0,6*1,2*2+0,9*0,6+2*0,2*2,2*2+0,9*0,2*2+0,6*1,95*2*2+1,2*0,6*2</t>
  </si>
  <si>
    <t>po vybouraných stěnách: : 2,75*0,45*4</t>
  </si>
  <si>
    <t>612425931RT2</t>
  </si>
  <si>
    <t>Omítka vápenná vnitřního ostění omítkou štukovou</t>
  </si>
  <si>
    <t>okenního nebo dveřního, z pomocného pracovního lešení o výšce podlahy do 1900 mm a pro zatížení do 1,5 kPa,</t>
  </si>
  <si>
    <t>4*0,7+0,9*0,3+1,35*0,3*2</t>
  </si>
  <si>
    <t>612473186R00</t>
  </si>
  <si>
    <t>Omítky vnitřní zdiva ze suchých směsí příplatek za zabudované rohovníky</t>
  </si>
  <si>
    <t>m</t>
  </si>
  <si>
    <t>omítka vápenocementová, strojně nebo ručně nanášená v podlaží i ve schodišti na jakýkoliv druh podkladu, kompletní souvrství</t>
  </si>
  <si>
    <t>0,3*3+0,9+1,35*2</t>
  </si>
  <si>
    <t>612100020RA0</t>
  </si>
  <si>
    <t>Začištění omítek kolem oken, dveří, a podobně podlah a obkladů</t>
  </si>
  <si>
    <t>AP-HSV</t>
  </si>
  <si>
    <t>Agregovaná položka</t>
  </si>
  <si>
    <t>POL2_0</t>
  </si>
  <si>
    <t>4,8*5*2+4,9*10*2+1,35*2+0,9*4</t>
  </si>
  <si>
    <t>622311832RT3</t>
  </si>
  <si>
    <t>Zateplení fasády  , minerálními deskami s podélným vláknem, tloušťky 100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</si>
  <si>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</si>
  <si>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1.NP okno-107b: : 0,3*0,9</t>
  </si>
  <si>
    <t>2.NP okno-221: : 0,3*1,35*2</t>
  </si>
  <si>
    <t>622473186R00</t>
  </si>
  <si>
    <t>Příplatek za rohovník - dodávka materiálu</t>
  </si>
  <si>
    <t>631313621RM1</t>
  </si>
  <si>
    <t xml:space="preserve">Mazanina z betonu prostého tl. přes 80 do 120 mm třídy C 20/25,  </t>
  </si>
  <si>
    <t>(z kameniva) hlazená dřevěným hladítkem</t>
  </si>
  <si>
    <t>Rampa: : 2,45*1*0,1</t>
  </si>
  <si>
    <t>631361921RT4</t>
  </si>
  <si>
    <t>Výztuž mazanin z betonů a z lehkých betonů ze svařovaných sítí průměr drátu 6 mm, velikost oka 100/100 mm</t>
  </si>
  <si>
    <t>t</t>
  </si>
  <si>
    <t>včetně distančních prvků</t>
  </si>
  <si>
    <t>Rampa: : 2,45*1*1,33*0,00444</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</si>
  <si>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</si>
  <si>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</si>
  <si>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</si>
  <si>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pod parapety : 2,7*0,3*2</t>
  </si>
  <si>
    <t>642945121R00</t>
  </si>
  <si>
    <t>Osazení ocelových zárubní protipožárních jednokřídlových, zazděním, nebo zalitím betonovou zálivkou</t>
  </si>
  <si>
    <t>kus</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</si>
  <si>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</si>
  <si>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648952421RT2</t>
  </si>
  <si>
    <t>Osazení parapetních desek dřevěných včetně dodávky parapetní desky  šířky 300 mm</t>
  </si>
  <si>
    <t>na montážní pěnu, zapravení omítky pod parapetem, těsnění spáry mezi parapetem a rámem okna, dodávka silikonu.</t>
  </si>
  <si>
    <t>O1,O2 : 0,9*2+0,9</t>
  </si>
  <si>
    <t>5533301326R</t>
  </si>
  <si>
    <t>Zárubeň kovová - polodrážková (klasická); pro přesné zdění; H' = 1 970 mm; B' = 800 mm; t = 150 mm; počet křídel: 1; materiál těsnění: PVC; typ závěsů: stavitelné; požární odolnost: E, I, W; 30</t>
  </si>
  <si>
    <t>SPCM</t>
  </si>
  <si>
    <t>Specifikace</t>
  </si>
  <si>
    <t>POL3_0</t>
  </si>
  <si>
    <t>5533301336R</t>
  </si>
  <si>
    <t>Zárubeň kovová - polodrážková (klasická); pro přesné zdění; H' = 1 970 mm; B' = 900 mm; t = 150 mm; počet křídel: 1; materiál těsnění: PVC; typ závěsů: stavitelné; požární odolnost: E, I, W; 30</t>
  </si>
  <si>
    <t>941941031R00</t>
  </si>
  <si>
    <t>Montáž lešení lehkého pracovního řadového s podlahami šířky od 0,80 do 1,00 m, výšky do 10 m</t>
  </si>
  <si>
    <t>800-3</t>
  </si>
  <si>
    <t>včetně kotvení</t>
  </si>
  <si>
    <t>6*8,5+2,5*8,5</t>
  </si>
  <si>
    <t>941941191R00</t>
  </si>
  <si>
    <t>Montáž lešení lehkého pracovního řadového s podlahami příplatek za každý další i započatý měsíc použití lešení  šířky šířky od 0,80 do 1,00 m a výšky do 10 m</t>
  </si>
  <si>
    <t>941941831R00</t>
  </si>
  <si>
    <t>Demontáž lešení lehkého řadového s podlahami šířky od 0,8 do 1 m, výšky do 10 m</t>
  </si>
  <si>
    <t>941955001R00</t>
  </si>
  <si>
    <t>Lešení lehké pracovní pomocné pomocné, o výšce lešeňové podlahy do 1,2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</si>
  <si>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</si>
  <si>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</si>
  <si>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Sklep, odlehčovací místnosti: : </t>
  </si>
  <si>
    <t>Chodba: : 445</t>
  </si>
  <si>
    <t xml:space="preserve">1.Podlaží: : </t>
  </si>
  <si>
    <t>chodba: : 386</t>
  </si>
  <si>
    <t xml:space="preserve">2.podlaží: : </t>
  </si>
  <si>
    <t>chodba: : 164</t>
  </si>
  <si>
    <t>chodba: : 326</t>
  </si>
  <si>
    <t>schodiště hlavní: : 157</t>
  </si>
  <si>
    <t>schodiště levé: : 131</t>
  </si>
  <si>
    <t>schodiště pravé: : 98</t>
  </si>
  <si>
    <t>9501R</t>
  </si>
  <si>
    <t>Baktericidní madlo 40/45, hliníkové konzole, D+M</t>
  </si>
  <si>
    <t>Vlastní</t>
  </si>
  <si>
    <t>Indiv</t>
  </si>
  <si>
    <t>zatočené koncovky, barva 24 holubí šeď</t>
  </si>
  <si>
    <t>POP</t>
  </si>
  <si>
    <t>1.PP: : 29,9</t>
  </si>
  <si>
    <t>1.NP: : 66,4</t>
  </si>
  <si>
    <t>2.NP: : 64,35</t>
  </si>
  <si>
    <t>9502R</t>
  </si>
  <si>
    <t>Plát s antibakteriálními přísadami tl.1mm, šířka 600, , barva 24 holubí šeď, D+M</t>
  </si>
  <si>
    <t>9503R</t>
  </si>
  <si>
    <t>Baktericidní madlo  40/45 na schodišti, hliníkové konzole, D+M</t>
  </si>
  <si>
    <t>schodiště: : 15,2</t>
  </si>
  <si>
    <t>963016111R00</t>
  </si>
  <si>
    <t>Demontáž sádrokartonových a sádrovláknitých podhledů z desek bez minerální izolace, na jednoduché ocelové konstrukci, 1x opláštěné tl. 12,5 mm</t>
  </si>
  <si>
    <t>801-3</t>
  </si>
  <si>
    <t>1.NP: : 2,1*1,5*2</t>
  </si>
  <si>
    <t>965042131RT1</t>
  </si>
  <si>
    <t>Bourání podkladů pod dlažby nebo litých celistvých dlažeb a mazanin  betonových nebo z litého asfaltu, tloušťky do 100 mm, plochy do 4 m2</t>
  </si>
  <si>
    <t>Rampa: : 2,45*1*0,05</t>
  </si>
  <si>
    <t>Pod dveřmi, skleněnými stěnami: : (10*0,3*0,9+5*0,3*0,8+2,1*0,6*2)*0,05</t>
  </si>
  <si>
    <t>965081713RT1</t>
  </si>
  <si>
    <t>Bourání podlah z keramických dlaždic, tloušťky do 10 mm, plochy přes 1 m2</t>
  </si>
  <si>
    <t>bez podkladního lože, s jakoukoliv výplní spár</t>
  </si>
  <si>
    <t>Rampa: : 2,45*1</t>
  </si>
  <si>
    <t>Pod dveřmi: : 10*0,3*0,9+5*0,3*0,8++2,1*0,6*2</t>
  </si>
  <si>
    <t>965081702R00</t>
  </si>
  <si>
    <t>Bourání podlah Soklíků z dlažeb keramických tloušťky do 10 mm, výšky do 100 mm</t>
  </si>
  <si>
    <t>2,45</t>
  </si>
  <si>
    <t>968061112R00</t>
  </si>
  <si>
    <t>Vyvěšení nebo zavěšení dřevěných křídel oken, plochy do 1,5 m2</t>
  </si>
  <si>
    <t>oken, dveří a vrat, s uložením a opětovným zavěšením po provedení stavebních změn,</t>
  </si>
  <si>
    <t>968061125R00</t>
  </si>
  <si>
    <t>Vyvěšení nebo zavěšení dřevěných křídel dveří, plochy do 2 m2</t>
  </si>
  <si>
    <t>968062355R00</t>
  </si>
  <si>
    <t>Vybourání dřevěných rámů oken dvojitých nebo zdvojených, plochy do 2 m2</t>
  </si>
  <si>
    <t>včetně pomocného lešení o výšce podlahy do 1900 mm a pro zatížení do 1,5 kPa  (150 kg/m2),</t>
  </si>
  <si>
    <t>1,2*0,9+1,2*1,350*2</t>
  </si>
  <si>
    <t>968072455R00</t>
  </si>
  <si>
    <t>Vybourání a vyjmutí kovových rámů a rolet rámů, včetně pomocného lešení o výšce podlahy do 1900 mm a pro zatížení do 1,5 kPa  (150 kg/m2) dveřních zárubní, plochy do 2 m2</t>
  </si>
  <si>
    <t>5*0,8*2+10*0,9*2</t>
  </si>
  <si>
    <t>968095002R00</t>
  </si>
  <si>
    <t xml:space="preserve">Vybourání vnitřních parapetů dřevěných, šířky do 50 cm,  </t>
  </si>
  <si>
    <t>1,2*3</t>
  </si>
  <si>
    <t>976081111R00</t>
  </si>
  <si>
    <t>Vybourání madel, objímek, rámů, mříží apod. pozedního madla  osazeného v jakémkoliv druhu zdiva</t>
  </si>
  <si>
    <t>999281148R00</t>
  </si>
  <si>
    <t>Přesun hmot pro opravy a údržbu objektů pro opravy a údržbu dosavadních objektů včetně vnějších plášťů  výšky do 12 m, nošením</t>
  </si>
  <si>
    <t>Přesun hmot</t>
  </si>
  <si>
    <t>POL7_0</t>
  </si>
  <si>
    <t>oborů 801, 803, 811 a 812</t>
  </si>
  <si>
    <t>764816133RT2</t>
  </si>
  <si>
    <t>Oplechování parapetů včetně rohů, lepené lepidlem, z lakovaného pozinkovaného plechu, rš 330 mm, dodávka a montáž</t>
  </si>
  <si>
    <t>800-764</t>
  </si>
  <si>
    <t>včetně rohů</t>
  </si>
  <si>
    <t>1.NP okno-107b: : 0,9</t>
  </si>
  <si>
    <t>2.NP okno-221: : 0,9*2</t>
  </si>
  <si>
    <t>764410850R00</t>
  </si>
  <si>
    <t>Demontáž oplechování parapetů rš od 100 do 330 mm</t>
  </si>
  <si>
    <t>1.NP okno-107b: : 1,2</t>
  </si>
  <si>
    <t>2.NP okno-221: : 1,2*2</t>
  </si>
  <si>
    <t>998764101R00</t>
  </si>
  <si>
    <t>Přesun hmot pro konstrukce klempířské v objektech výšky do 6 m</t>
  </si>
  <si>
    <t>50 m vodorovně</t>
  </si>
  <si>
    <t>766622223R00</t>
  </si>
  <si>
    <t>Montáž oken kompletizovaných zdvojených okenních křídel do zazděných okenních rámů, otevíravých nebo sklápěcích, jednokřídlových, o ploše přes 0,81 m2</t>
  </si>
  <si>
    <t>800-766</t>
  </si>
  <si>
    <t>766661413R00</t>
  </si>
  <si>
    <t>Montáž dveřních křídel kompletizovaných otevíravých , protipožárních bez kukátka, do ocelové nebo fošnové zárubně, jednokřídlových, šířky do 800 mm</t>
  </si>
  <si>
    <t>Dveře s protipožární odolností do 30 minut.</t>
  </si>
  <si>
    <t>D7 : 1</t>
  </si>
  <si>
    <t>D8 : 1</t>
  </si>
  <si>
    <t>D9 : 2</t>
  </si>
  <si>
    <t>D10 : 1</t>
  </si>
  <si>
    <t>766661422R00</t>
  </si>
  <si>
    <t>Montáž dveřních křídel kompletizovaných otevíravých , protipožárních, do ocelové nebo fošnové zárubně, jednokřídlových, šířky přes 800 mm</t>
  </si>
  <si>
    <t>D1 : 1</t>
  </si>
  <si>
    <t>D5 : 1</t>
  </si>
  <si>
    <t>D6 : 9</t>
  </si>
  <si>
    <t>D2 : 1</t>
  </si>
  <si>
    <t>D3 : 3</t>
  </si>
  <si>
    <t>766669117R00</t>
  </si>
  <si>
    <t>Montáž dveřních křídel kompletizovaných dokování  samozavírače na ocelovou zárubeň</t>
  </si>
  <si>
    <t>766670021R00</t>
  </si>
  <si>
    <t xml:space="preserve">Doplňky ke dveřním křídlům - montáž </t>
  </si>
  <si>
    <t>766694111R00</t>
  </si>
  <si>
    <t>Ostatní montáž parapetních desek dřevěných pro jakékoliv upevnění   šířky do 300 mm, délky do 1000 mm</t>
  </si>
  <si>
    <t>766695213R00</t>
  </si>
  <si>
    <t>Ostatní montáž prahů dveří  jednokřídlých, šířky přes 100 mm</t>
  </si>
  <si>
    <t>766661432Rxx</t>
  </si>
  <si>
    <t>Montáž stěny,  protipožární. 2100x2800mm</t>
  </si>
  <si>
    <t>D1</t>
  </si>
  <si>
    <t>Vnitřní dveře s prosklením 900x1970 L, s prahem, kouřotěsné, zámek vložkový, EW30DP3</t>
  </si>
  <si>
    <t>ks</t>
  </si>
  <si>
    <t>klika a štítek ze slitin lehkých kovů, zámek, stěna EI 30 protipožární typ EW30DP3-S200-C-O, dýha dub přírodní</t>
  </si>
  <si>
    <t>D10</t>
  </si>
  <si>
    <t>Vnitřní dveře hladké dýha dub 800/1970 L, s prahem , zámek vložkový EW30DP3</t>
  </si>
  <si>
    <t>klika a štítek ze slitin lehkých kovů, zámek vložkový, protipožární typ EW30DP3, dýha dub přírodní</t>
  </si>
  <si>
    <t>D2</t>
  </si>
  <si>
    <t>Vnitřní dřevěná zasklená stěna 2100/2800, dveře otevíravé 900/1970 L, stěna EI30, dveře typ, EW30DP3, paniková klika, madlo</t>
  </si>
  <si>
    <t>ve v.1100 opatřeno výraznou páskou tl.50mm, nátěr lazůrou</t>
  </si>
  <si>
    <t>D3</t>
  </si>
  <si>
    <t>Vnitřní dřevěná zasklená stěna 2100/2800, dveře otevíravé 900/1970 P, stěna EI30, dveře typ EW30DP3, paniková klika, madlo</t>
  </si>
  <si>
    <t>paniková klika, stěna EI30, bezpečnostní sklo, dveře EW30DP3-S200-C-O, ve v.1100 opatřeno výraznou páskou tl.50mm, nátěr lazůrou</t>
  </si>
  <si>
    <t>D5</t>
  </si>
  <si>
    <t>Vnitřní dveře hladké dýha dub 900/1970 P, s prahem , zámek vložkový EI30DP3-C</t>
  </si>
  <si>
    <t>klika a štítek ze slitin lehkých kovů, zámek vložkový, samozavírač, protipožární typ EI30DP3-C, dýha dub přírodní</t>
  </si>
  <si>
    <t>D6</t>
  </si>
  <si>
    <t>Vnitřní dveře hladké dýha dub 900/1970 L,P  s prahem , zámek vložkový EI30DP3</t>
  </si>
  <si>
    <t>klika a štítek ze slitin lehkých kovů, zámek vložkový,protipožární typ EI30DP3-S200, dýha dub přírodní</t>
  </si>
  <si>
    <t>D7</t>
  </si>
  <si>
    <t>Vnitřní dveře hladké dýha dub 800/1970 P, s prahem , zámek vložkový EI30DP3-C</t>
  </si>
  <si>
    <t>D8</t>
  </si>
  <si>
    <t>Vnitřní dveře hladké dýha dub 800/1970 L, s prahem , paniková klika  EW30DP3-C</t>
  </si>
  <si>
    <t>klika a štítek ze slitin lehkých kovů, paniková klika, protipožární typ EW30DP3-C, dýha dub přírodní</t>
  </si>
  <si>
    <t>D9</t>
  </si>
  <si>
    <t>Vnitřní dveře hladké dýha dub 800/1970 L, s prahem , paniková klika EW30DP3</t>
  </si>
  <si>
    <t>klika a štítek ze slitin lehkých kovů, paniková klika, protipožární typ EW30DP3-S200-C, dýha dub přírodní</t>
  </si>
  <si>
    <t>O1</t>
  </si>
  <si>
    <t>Okno Euro jednodílné otevíravé a sklápěcí dovnitř, 900/1350 ,izolační dvojsklo Ditherm, D+M</t>
  </si>
  <si>
    <t>vrchní kování z lechkých kovů, vnitřní parapet, bezbarvá lazura</t>
  </si>
  <si>
    <t>O2</t>
  </si>
  <si>
    <t>Okno Euro jednodílné otevíravé a sklápěcí dovnitř, 900/900 ,izolační dvojsklo Ditherm, D+M</t>
  </si>
  <si>
    <t>5491459xx</t>
  </si>
  <si>
    <t>Klika a štítek ze slitin lehkých kovů</t>
  </si>
  <si>
    <t>POL3_</t>
  </si>
  <si>
    <t>998766201R00</t>
  </si>
  <si>
    <t>Přesun hmot pro konstrukce truhlářské v objektech výšky do 6 m</t>
  </si>
  <si>
    <t>767141800R00</t>
  </si>
  <si>
    <t>Demontáž konstrukcí pro beztmelé zasklení konstrukce včetně zasklení</t>
  </si>
  <si>
    <t>800-767</t>
  </si>
  <si>
    <t>Prosklenná stěna 1.NP-2x: : 2,1*3*2</t>
  </si>
  <si>
    <t>767649191R00</t>
  </si>
  <si>
    <t>Montáž dveří montáž doplňků dveří samozavírače hydraulického</t>
  </si>
  <si>
    <t>54917025R</t>
  </si>
  <si>
    <t>zavírač dveří hydraulický hmotnost dveří 42 až 70 kg; š. dveří 1 050 mm; zlatá bronz</t>
  </si>
  <si>
    <t>998767101R00</t>
  </si>
  <si>
    <t>Přesun hmot pro kovové stavební doplňk. konstrukce v objektech výšky do 6 m</t>
  </si>
  <si>
    <t>POL7_</t>
  </si>
  <si>
    <t>771541923R00</t>
  </si>
  <si>
    <t>Opravy podlah z obkladaček hutných a polohutných glazovaných, velikosti 400 x 300 mm</t>
  </si>
  <si>
    <t>800-771</t>
  </si>
  <si>
    <t>pod dveřmi a stěnami: : 10*5+5*5+7*2*2</t>
  </si>
  <si>
    <t>771575014RAC</t>
  </si>
  <si>
    <t>Dlažba z dlaždic keramických 30 x 30 cm, položených do flexibilního, vodotěsného a mrazuvzdorného lepidla,  ,  , Dlažba keramická s glazurou (GL); tl. = 7,0 mm; a = 298 mm; b = 298 mm; nasákavost = 3,0 %; povrch: hladký, matný; barva: šedá</t>
  </si>
  <si>
    <t>AP-PSV</t>
  </si>
  <si>
    <t>998771101R00</t>
  </si>
  <si>
    <t>Přesun hmot pro podlahy z dlaždic v objektech výšky do 6 m</t>
  </si>
  <si>
    <t>783222110R00</t>
  </si>
  <si>
    <t xml:space="preserve">Nátěry kov.stavebních doplňk.konstrukcí syntetické 2x email,  </t>
  </si>
  <si>
    <t>800-783</t>
  </si>
  <si>
    <t>zárubně: : 4,8*0,45*5+4,9*0,45*10</t>
  </si>
  <si>
    <t>784251101R00</t>
  </si>
  <si>
    <t>Příprava povrchu Penetrace (napouštění) podkladu vodní emulze, jednonásobná</t>
  </si>
  <si>
    <t>800-784</t>
  </si>
  <si>
    <t>004: : 98</t>
  </si>
  <si>
    <t>005: : 98</t>
  </si>
  <si>
    <t>016: : 32</t>
  </si>
  <si>
    <t>017: : 52</t>
  </si>
  <si>
    <t>018: : 32</t>
  </si>
  <si>
    <t>019: : 32</t>
  </si>
  <si>
    <t>015: : 58</t>
  </si>
  <si>
    <t>014: : 54</t>
  </si>
  <si>
    <t>013: : 47</t>
  </si>
  <si>
    <t>025: : 85</t>
  </si>
  <si>
    <t>032: : 50</t>
  </si>
  <si>
    <t>033: : 67</t>
  </si>
  <si>
    <t>034: : 67</t>
  </si>
  <si>
    <t>030: : 48</t>
  </si>
  <si>
    <t>036: : 10</t>
  </si>
  <si>
    <t>002: : 10</t>
  </si>
  <si>
    <t>012: : 10</t>
  </si>
  <si>
    <t>10</t>
  </si>
  <si>
    <t>042: : 108</t>
  </si>
  <si>
    <t>043: : 10</t>
  </si>
  <si>
    <t>046: : 58</t>
  </si>
  <si>
    <t>045: : 13</t>
  </si>
  <si>
    <t>044: : 7</t>
  </si>
  <si>
    <t>020: : 32</t>
  </si>
  <si>
    <t>021: : 39</t>
  </si>
  <si>
    <t>022: : 54</t>
  </si>
  <si>
    <t>023: : 46</t>
  </si>
  <si>
    <t>024: : 56</t>
  </si>
  <si>
    <t>015: : 56</t>
  </si>
  <si>
    <t>008: : 85</t>
  </si>
  <si>
    <t>006: : 30</t>
  </si>
  <si>
    <t>007: : 30</t>
  </si>
  <si>
    <t/>
  </si>
  <si>
    <t>115: : 166</t>
  </si>
  <si>
    <t>114: : 166</t>
  </si>
  <si>
    <t>113: : 166</t>
  </si>
  <si>
    <t>112: : 110</t>
  </si>
  <si>
    <t>111: : 110</t>
  </si>
  <si>
    <t>116: : 166</t>
  </si>
  <si>
    <t>117: : 166</t>
  </si>
  <si>
    <t>118: : 166</t>
  </si>
  <si>
    <t>107: : 110</t>
  </si>
  <si>
    <t>109: : 37</t>
  </si>
  <si>
    <t>123: : 22</t>
  </si>
  <si>
    <t>126: : 130</t>
  </si>
  <si>
    <t>127: : 10</t>
  </si>
  <si>
    <t>128: : 10</t>
  </si>
  <si>
    <t>17</t>
  </si>
  <si>
    <t>120: : 10</t>
  </si>
  <si>
    <t>121: : 10</t>
  </si>
  <si>
    <t>108: : 62</t>
  </si>
  <si>
    <t>205: : 75</t>
  </si>
  <si>
    <t>206: : 32</t>
  </si>
  <si>
    <t>207: : 110</t>
  </si>
  <si>
    <t>208: : 110</t>
  </si>
  <si>
    <t>220: : 10</t>
  </si>
  <si>
    <t>210: : 10</t>
  </si>
  <si>
    <t>209: : 110</t>
  </si>
  <si>
    <t>213: : 110</t>
  </si>
  <si>
    <t>216: : 95</t>
  </si>
  <si>
    <t>217: : 110</t>
  </si>
  <si>
    <t>219: : 10</t>
  </si>
  <si>
    <t>224: : 95</t>
  </si>
  <si>
    <t>784255112R00</t>
  </si>
  <si>
    <t>Malby z malířských směsí vinylové disperzní,  , bílé, dvojnásobné</t>
  </si>
  <si>
    <t>784011221RT2</t>
  </si>
  <si>
    <t>Ostatní práce zakrytí předmětů,  , včetně dodávky fólie tl. 0,04 mm</t>
  </si>
  <si>
    <t>784011222RT2</t>
  </si>
  <si>
    <t>Ostatní práce zakrytí podlah,  , včetně papírové lepenky</t>
  </si>
  <si>
    <t>150*2*2</t>
  </si>
  <si>
    <t>22027R01</t>
  </si>
  <si>
    <t>Přeložení tlačítka požární signalizace+posun hodin</t>
  </si>
  <si>
    <t>soubor</t>
  </si>
  <si>
    <t>909      R00</t>
  </si>
  <si>
    <t>Hzs-nezmeritelne stavebni prace</t>
  </si>
  <si>
    <t>h</t>
  </si>
  <si>
    <t>Prav.M</t>
  </si>
  <si>
    <t>HZS</t>
  </si>
  <si>
    <t>POL10_</t>
  </si>
  <si>
    <t>979087213R00</t>
  </si>
  <si>
    <t>Nakládání na dopravní prostředky vybouraných hmot</t>
  </si>
  <si>
    <t>822-1</t>
  </si>
  <si>
    <t>pro vodorovnou dopravu</t>
  </si>
  <si>
    <t>979011211R00</t>
  </si>
  <si>
    <t>Svislá doprava suti a vybouraných hmot nošením za prvé podlaží nad základním podlažím</t>
  </si>
  <si>
    <t>3,392+0,527+0,004+0,252+0</t>
  </si>
  <si>
    <t>979081111R00</t>
  </si>
  <si>
    <t>Odvoz suti a vybouraných hmot na skládku do 1 km</t>
  </si>
  <si>
    <t>979081121R00</t>
  </si>
  <si>
    <t>Odvoz suti a vybouraných hmot na skládku příplatek za každý další 1 km</t>
  </si>
  <si>
    <t>4,175*25</t>
  </si>
  <si>
    <t>979082111R00</t>
  </si>
  <si>
    <t>Vnitrostaveništní doprava suti a vybouraných hmot do 10 m</t>
  </si>
  <si>
    <t>979082121R00</t>
  </si>
  <si>
    <t>Vnitrostaveništní doprava suti a vybouraných hmot příplatek k ceně za každých dalších 5 m</t>
  </si>
  <si>
    <t>4,175*20</t>
  </si>
  <si>
    <t>979990107R00</t>
  </si>
  <si>
    <t>Poplatek za uložení, směs betonu, cihel a dřeva,  , skupina 17 09 04 z Katalogu odpadů</t>
  </si>
  <si>
    <t>4,175-0,5</t>
  </si>
  <si>
    <t>979990162R00</t>
  </si>
  <si>
    <t>Poplatek za uložení, dřevo+sklo,  , skupina 17 09 04 z Katalogu odpadů</t>
  </si>
  <si>
    <t>979093111R00</t>
  </si>
  <si>
    <t>Uložení suti na skládku bez zhutnění</t>
  </si>
  <si>
    <t>800-6</t>
  </si>
  <si>
    <t>s hrubým urovnáním,</t>
  </si>
  <si>
    <t>005121 R</t>
  </si>
  <si>
    <t>Zařízení staveniště</t>
  </si>
  <si>
    <t>Soubor</t>
  </si>
  <si>
    <t>VRN</t>
  </si>
  <si>
    <t>POL99_2</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</si>
  <si>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</si>
  <si>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</si>
  <si>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</si>
  <si>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</si>
  <si>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</si>
  <si>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</si>
  <si>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</si>
  <si>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</si>
  <si>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SUM</t>
  </si>
  <si>
    <t>madlo a štítek ze slitin lehkých kovů, paniková klika, stěna EI30, bezpečnostní sklo, dveře EW30DP3-S200-C-O,</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</si>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</sst>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8" xfId="0" applyNumberFormat="1" applyFont="1" applyBorder="1" applyAlignment="1">
      <alignment vertical="top" wrapText="1"/>
    </xf>
    <xf numFmtId="165" fontId="16" fillId="4" borderId="0" xfId="0" applyNumberFormat="1" applyFont="1" applyFill="1" applyBorder="1" applyAlignment="1" applyProtection="1">
      <alignment vertical="top" shrinkToFit="1"/>
      <protection locked="0"/>
    </xf>
    <xf numFmtId="49" fontId="16" fillId="4" borderId="0" xfId="0" applyNumberFormat="1" applyFont="1" applyFill="1" applyBorder="1" applyAlignment="1" applyProtection="1">
      <alignment vertical="top"/>
      <protection locked="0"/>
    </xf>
    <xf numFmtId="0" fontId="19" fillId="0" borderId="0" xfId="0" applyNumberFormat="1" applyFont="1" applyAlignment="1">
      <alignment wrapText="1"/>
    </xf>
    <xf numFmtId="49" fontId="16" fillId="4" borderId="18" xfId="0" applyNumberFormat="1" applyFont="1" applyFill="1" applyBorder="1" applyAlignment="1" applyProtection="1">
      <alignment vertical="top"/>
      <protection locked="0"/>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6"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165" fontId="17" fillId="0" borderId="0" xfId="0" quotePrefix="1" applyNumberFormat="1" applyFont="1" applyBorder="1" applyAlignment="1">
      <alignment horizontal="left" vertical="top" wrapText="1"/>
    </xf>
    <xf numFmtId="49" fontId="16" fillId="4" borderId="0"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horizontal="left" vertical="top" wrapText="1"/>
      <protection locked="0"/>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74xPmaLhzqM1Dcm/j/GlGRCm26y6aRri9Xfj9yUimra99cN4yZ7Q71rWEacGv3XU1J0tE8u2EYQsQsfottiAJA==" saltValue="pZPHGLGO1ynIdxEiUzy9d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76"/>
  <sheetViews>
    <sheetView showGridLines="0" topLeftCell="B29"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2" t="s">
        <v>22</v>
      </c>
      <c r="C2" s="113"/>
      <c r="D2" s="114" t="s">
        <v>48</v>
      </c>
      <c r="E2" s="115" t="s">
        <v>49</v>
      </c>
      <c r="F2" s="116"/>
      <c r="G2" s="116"/>
      <c r="H2" s="116"/>
      <c r="I2" s="116"/>
      <c r="J2" s="117"/>
      <c r="O2" s="1"/>
    </row>
    <row r="3" spans="1:15" ht="27" customHeight="1" x14ac:dyDescent="0.2">
      <c r="A3" s="2"/>
      <c r="B3" s="118" t="s">
        <v>46</v>
      </c>
      <c r="C3" s="113"/>
      <c r="D3" s="119" t="s">
        <v>45</v>
      </c>
      <c r="E3" s="120" t="s">
        <v>44</v>
      </c>
      <c r="F3" s="121"/>
      <c r="G3" s="121"/>
      <c r="H3" s="121"/>
      <c r="I3" s="121"/>
      <c r="J3" s="122"/>
    </row>
    <row r="4" spans="1:15" ht="23.25" customHeight="1" x14ac:dyDescent="0.2">
      <c r="A4" s="111">
        <v>942</v>
      </c>
      <c r="B4" s="123" t="s">
        <v>47</v>
      </c>
      <c r="C4" s="124"/>
      <c r="D4" s="125" t="s">
        <v>43</v>
      </c>
      <c r="E4" s="126" t="s">
        <v>44</v>
      </c>
      <c r="F4" s="127"/>
      <c r="G4" s="127"/>
      <c r="H4" s="127"/>
      <c r="I4" s="127"/>
      <c r="J4" s="128"/>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6" t="s">
        <v>24</v>
      </c>
      <c r="B16" s="38" t="s">
        <v>24</v>
      </c>
      <c r="C16" s="62"/>
      <c r="D16" s="63"/>
      <c r="E16" s="83"/>
      <c r="F16" s="84"/>
      <c r="G16" s="83"/>
      <c r="H16" s="84"/>
      <c r="I16" s="83">
        <f>SUMIF(F53:F72,A16,I53:I72)+SUMIF(F53:F72,"PSU",I53:I72)</f>
        <v>0</v>
      </c>
      <c r="J16" s="85"/>
    </row>
    <row r="17" spans="1:10" ht="23.25" customHeight="1" x14ac:dyDescent="0.2">
      <c r="A17" s="196" t="s">
        <v>25</v>
      </c>
      <c r="B17" s="38" t="s">
        <v>25</v>
      </c>
      <c r="C17" s="62"/>
      <c r="D17" s="63"/>
      <c r="E17" s="83"/>
      <c r="F17" s="84"/>
      <c r="G17" s="83"/>
      <c r="H17" s="84"/>
      <c r="I17" s="83">
        <f>SUMIF(F53:F72,A17,I53:I72)</f>
        <v>0</v>
      </c>
      <c r="J17" s="85"/>
    </row>
    <row r="18" spans="1:10" ht="23.25" customHeight="1" x14ac:dyDescent="0.2">
      <c r="A18" s="196" t="s">
        <v>26</v>
      </c>
      <c r="B18" s="38" t="s">
        <v>26</v>
      </c>
      <c r="C18" s="62"/>
      <c r="D18" s="63"/>
      <c r="E18" s="83"/>
      <c r="F18" s="84"/>
      <c r="G18" s="83"/>
      <c r="H18" s="84"/>
      <c r="I18" s="83">
        <f>SUMIF(F53:F72,A18,I53:I72)</f>
        <v>0</v>
      </c>
      <c r="J18" s="85"/>
    </row>
    <row r="19" spans="1:10" ht="23.25" customHeight="1" x14ac:dyDescent="0.2">
      <c r="A19" s="196" t="s">
        <v>101</v>
      </c>
      <c r="B19" s="38" t="s">
        <v>27</v>
      </c>
      <c r="C19" s="62"/>
      <c r="D19" s="63"/>
      <c r="E19" s="83"/>
      <c r="F19" s="84"/>
      <c r="G19" s="83"/>
      <c r="H19" s="84"/>
      <c r="I19" s="83">
        <f>SUMIF(F53:F72,A19,I53:I72)</f>
        <v>0</v>
      </c>
      <c r="J19" s="85"/>
    </row>
    <row r="20" spans="1:10" ht="23.25" customHeight="1" x14ac:dyDescent="0.2">
      <c r="A20" s="196" t="s">
        <v>102</v>
      </c>
      <c r="B20" s="38" t="s">
        <v>28</v>
      </c>
      <c r="C20" s="62"/>
      <c r="D20" s="63"/>
      <c r="E20" s="83"/>
      <c r="F20" s="84"/>
      <c r="G20" s="83"/>
      <c r="H20" s="84"/>
      <c r="I20" s="83">
        <f>SUMIF(F53:F72,A20,I53:I72)</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12</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53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137" t="s">
        <v>16</v>
      </c>
      <c r="C37" s="138"/>
      <c r="D37" s="138"/>
      <c r="E37" s="138"/>
      <c r="F37" s="139"/>
      <c r="G37" s="139"/>
      <c r="H37" s="139"/>
      <c r="I37" s="139"/>
      <c r="J37" s="140"/>
    </row>
    <row r="38" spans="1:10" ht="25.5" hidden="1"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50</v>
      </c>
      <c r="C39" s="147"/>
      <c r="D39" s="147"/>
      <c r="E39" s="147"/>
      <c r="F39" s="148">
        <f>'01 24-06-01 Pol'!AE490</f>
        <v>0</v>
      </c>
      <c r="G39" s="149">
        <f>'01 24-06-01 Pol'!AF490</f>
        <v>0</v>
      </c>
      <c r="H39" s="150">
        <f>(F39*SazbaDPH1/100)+(G39*SazbaDPH2/100)</f>
        <v>0</v>
      </c>
      <c r="I39" s="150">
        <f>F39+G39+H39</f>
        <v>0</v>
      </c>
      <c r="J39" s="151" t="str">
        <f>IF(CenaCelkemVypocet=0,"",I39/CenaCelkemVypocet*100)</f>
        <v/>
      </c>
    </row>
    <row r="40" spans="1:10" ht="25.5" hidden="1" customHeight="1" x14ac:dyDescent="0.2">
      <c r="A40" s="136">
        <v>2</v>
      </c>
      <c r="B40" s="152"/>
      <c r="C40" s="153" t="s">
        <v>51</v>
      </c>
      <c r="D40" s="153"/>
      <c r="E40" s="153"/>
      <c r="F40" s="154"/>
      <c r="G40" s="155"/>
      <c r="H40" s="155">
        <f>(F40*SazbaDPH1/100)+(G40*SazbaDPH2/100)</f>
        <v>0</v>
      </c>
      <c r="I40" s="155"/>
      <c r="J40" s="156"/>
    </row>
    <row r="41" spans="1:10" ht="25.5" hidden="1" customHeight="1" x14ac:dyDescent="0.2">
      <c r="A41" s="136">
        <v>2</v>
      </c>
      <c r="B41" s="152" t="s">
        <v>45</v>
      </c>
      <c r="C41" s="153" t="s">
        <v>44</v>
      </c>
      <c r="D41" s="153"/>
      <c r="E41" s="153"/>
      <c r="F41" s="154">
        <f>'01 24-06-01 Pol'!AE490</f>
        <v>0</v>
      </c>
      <c r="G41" s="155">
        <f>'01 24-06-01 Pol'!AF490</f>
        <v>0</v>
      </c>
      <c r="H41" s="155">
        <f>(F41*SazbaDPH1/100)+(G41*SazbaDPH2/100)</f>
        <v>0</v>
      </c>
      <c r="I41" s="155">
        <f>F41+G41+H41</f>
        <v>0</v>
      </c>
      <c r="J41" s="156" t="str">
        <f>IF(CenaCelkemVypocet=0,"",I41/CenaCelkemVypocet*100)</f>
        <v/>
      </c>
    </row>
    <row r="42" spans="1:10" ht="25.5" hidden="1" customHeight="1" x14ac:dyDescent="0.2">
      <c r="A42" s="136">
        <v>3</v>
      </c>
      <c r="B42" s="157" t="s">
        <v>43</v>
      </c>
      <c r="C42" s="147" t="s">
        <v>44</v>
      </c>
      <c r="D42" s="147"/>
      <c r="E42" s="147"/>
      <c r="F42" s="158">
        <f>'01 24-06-01 Pol'!AE490</f>
        <v>0</v>
      </c>
      <c r="G42" s="150">
        <f>'01 24-06-01 Pol'!AF490</f>
        <v>0</v>
      </c>
      <c r="H42" s="150">
        <f>(F42*SazbaDPH1/100)+(G42*SazbaDPH2/100)</f>
        <v>0</v>
      </c>
      <c r="I42" s="150">
        <f>F42+G42+H42</f>
        <v>0</v>
      </c>
      <c r="J42" s="151" t="str">
        <f>IF(CenaCelkemVypocet=0,"",I42/CenaCelkemVypocet*100)</f>
        <v/>
      </c>
    </row>
    <row r="43" spans="1:10" ht="25.5" hidden="1" customHeight="1" x14ac:dyDescent="0.2">
      <c r="A43" s="136"/>
      <c r="B43" s="159" t="s">
        <v>52</v>
      </c>
      <c r="C43" s="160"/>
      <c r="D43" s="160"/>
      <c r="E43" s="161"/>
      <c r="F43" s="162">
        <f>SUMIF(A39:A42,"=1",F39:F42)</f>
        <v>0</v>
      </c>
      <c r="G43" s="163">
        <f>SUMIF(A39:A42,"=1",G39:G42)</f>
        <v>0</v>
      </c>
      <c r="H43" s="163">
        <f>SUMIF(A39:A42,"=1",H39:H42)</f>
        <v>0</v>
      </c>
      <c r="I43" s="163">
        <f>SUMIF(A39:A42,"=1",I39:I42)</f>
        <v>0</v>
      </c>
      <c r="J43" s="164">
        <f>SUMIF(A39:A42,"=1",J39:J42)</f>
        <v>0</v>
      </c>
    </row>
    <row r="45" spans="1:10" x14ac:dyDescent="0.2">
      <c r="A45" t="s">
        <v>54</v>
      </c>
      <c r="B45" t="s">
        <v>55</v>
      </c>
    </row>
    <row r="46" spans="1:10" x14ac:dyDescent="0.2">
      <c r="A46" t="s">
        <v>56</v>
      </c>
      <c r="B46" t="s">
        <v>57</v>
      </c>
    </row>
    <row r="47" spans="1:10" x14ac:dyDescent="0.2">
      <c r="A47" t="s">
        <v>58</v>
      </c>
      <c r="B47" t="s">
        <v>59</v>
      </c>
    </row>
    <row r="50" spans="1:10" ht="15.75" x14ac:dyDescent="0.25">
      <c r="B50" s="175" t="s">
        <v>60</v>
      </c>
    </row>
    <row r="52" spans="1:10" ht="25.5" customHeight="1" x14ac:dyDescent="0.2">
      <c r="A52" s="177"/>
      <c r="B52" s="180" t="s">
        <v>17</v>
      </c>
      <c r="C52" s="180" t="s">
        <v>5</v>
      </c>
      <c r="D52" s="181"/>
      <c r="E52" s="181"/>
      <c r="F52" s="182" t="s">
        <v>61</v>
      </c>
      <c r="G52" s="182"/>
      <c r="H52" s="182"/>
      <c r="I52" s="182" t="s">
        <v>29</v>
      </c>
      <c r="J52" s="182" t="s">
        <v>0</v>
      </c>
    </row>
    <row r="53" spans="1:10" ht="36.75" customHeight="1" x14ac:dyDescent="0.2">
      <c r="A53" s="178"/>
      <c r="B53" s="183" t="s">
        <v>62</v>
      </c>
      <c r="C53" s="184" t="s">
        <v>63</v>
      </c>
      <c r="D53" s="185"/>
      <c r="E53" s="185"/>
      <c r="F53" s="192" t="s">
        <v>24</v>
      </c>
      <c r="G53" s="193"/>
      <c r="H53" s="193"/>
      <c r="I53" s="193">
        <f>'01 24-06-01 Pol'!G8</f>
        <v>0</v>
      </c>
      <c r="J53" s="189" t="str">
        <f>IF(I73=0,"",I53/I73*100)</f>
        <v/>
      </c>
    </row>
    <row r="54" spans="1:10" ht="36.75" customHeight="1" x14ac:dyDescent="0.2">
      <c r="A54" s="178"/>
      <c r="B54" s="183" t="s">
        <v>64</v>
      </c>
      <c r="C54" s="184" t="s">
        <v>65</v>
      </c>
      <c r="D54" s="185"/>
      <c r="E54" s="185"/>
      <c r="F54" s="192" t="s">
        <v>24</v>
      </c>
      <c r="G54" s="193"/>
      <c r="H54" s="193"/>
      <c r="I54" s="193">
        <f>'01 24-06-01 Pol'!G29</f>
        <v>0</v>
      </c>
      <c r="J54" s="189" t="str">
        <f>IF(I73=0,"",I54/I73*100)</f>
        <v/>
      </c>
    </row>
    <row r="55" spans="1:10" ht="36.75" customHeight="1" x14ac:dyDescent="0.2">
      <c r="A55" s="178"/>
      <c r="B55" s="183" t="s">
        <v>66</v>
      </c>
      <c r="C55" s="184" t="s">
        <v>67</v>
      </c>
      <c r="D55" s="185"/>
      <c r="E55" s="185"/>
      <c r="F55" s="192" t="s">
        <v>24</v>
      </c>
      <c r="G55" s="193"/>
      <c r="H55" s="193"/>
      <c r="I55" s="193">
        <f>'01 24-06-01 Pol'!G36</f>
        <v>0</v>
      </c>
      <c r="J55" s="189" t="str">
        <f>IF(I73=0,"",I55/I73*100)</f>
        <v/>
      </c>
    </row>
    <row r="56" spans="1:10" ht="36.75" customHeight="1" x14ac:dyDescent="0.2">
      <c r="A56" s="178"/>
      <c r="B56" s="183" t="s">
        <v>68</v>
      </c>
      <c r="C56" s="184" t="s">
        <v>69</v>
      </c>
      <c r="D56" s="185"/>
      <c r="E56" s="185"/>
      <c r="F56" s="192" t="s">
        <v>24</v>
      </c>
      <c r="G56" s="193"/>
      <c r="H56" s="193"/>
      <c r="I56" s="193">
        <f>'01 24-06-01 Pol'!G52</f>
        <v>0</v>
      </c>
      <c r="J56" s="189" t="str">
        <f>IF(I73=0,"",I56/I73*100)</f>
        <v/>
      </c>
    </row>
    <row r="57" spans="1:10" ht="36.75" customHeight="1" x14ac:dyDescent="0.2">
      <c r="A57" s="178"/>
      <c r="B57" s="183" t="s">
        <v>70</v>
      </c>
      <c r="C57" s="184" t="s">
        <v>71</v>
      </c>
      <c r="D57" s="185"/>
      <c r="E57" s="185"/>
      <c r="F57" s="192" t="s">
        <v>24</v>
      </c>
      <c r="G57" s="193"/>
      <c r="H57" s="193"/>
      <c r="I57" s="193">
        <f>'01 24-06-01 Pol'!G61</f>
        <v>0</v>
      </c>
      <c r="J57" s="189" t="str">
        <f>IF(I73=0,"",I57/I73*100)</f>
        <v/>
      </c>
    </row>
    <row r="58" spans="1:10" ht="36.75" customHeight="1" x14ac:dyDescent="0.2">
      <c r="A58" s="178"/>
      <c r="B58" s="183" t="s">
        <v>72</v>
      </c>
      <c r="C58" s="184" t="s">
        <v>73</v>
      </c>
      <c r="D58" s="185"/>
      <c r="E58" s="185"/>
      <c r="F58" s="192" t="s">
        <v>24</v>
      </c>
      <c r="G58" s="193"/>
      <c r="H58" s="193"/>
      <c r="I58" s="193">
        <f>'01 24-06-01 Pol'!G74</f>
        <v>0</v>
      </c>
      <c r="J58" s="189" t="str">
        <f>IF(I73=0,"",I58/I73*100)</f>
        <v/>
      </c>
    </row>
    <row r="59" spans="1:10" ht="36.75" customHeight="1" x14ac:dyDescent="0.2">
      <c r="A59" s="178"/>
      <c r="B59" s="183" t="s">
        <v>74</v>
      </c>
      <c r="C59" s="184" t="s">
        <v>75</v>
      </c>
      <c r="D59" s="185"/>
      <c r="E59" s="185"/>
      <c r="F59" s="192" t="s">
        <v>24</v>
      </c>
      <c r="G59" s="193"/>
      <c r="H59" s="193"/>
      <c r="I59" s="193">
        <f>'01 24-06-01 Pol'!G86</f>
        <v>0</v>
      </c>
      <c r="J59" s="189" t="str">
        <f>IF(I73=0,"",I59/I73*100)</f>
        <v/>
      </c>
    </row>
    <row r="60" spans="1:10" ht="36.75" customHeight="1" x14ac:dyDescent="0.2">
      <c r="A60" s="178"/>
      <c r="B60" s="183" t="s">
        <v>76</v>
      </c>
      <c r="C60" s="184" t="s">
        <v>77</v>
      </c>
      <c r="D60" s="185"/>
      <c r="E60" s="185"/>
      <c r="F60" s="192" t="s">
        <v>24</v>
      </c>
      <c r="G60" s="193"/>
      <c r="H60" s="193"/>
      <c r="I60" s="193">
        <f>'01 24-06-01 Pol'!G98</f>
        <v>0</v>
      </c>
      <c r="J60" s="189" t="str">
        <f>IF(I73=0,"",I60/I73*100)</f>
        <v/>
      </c>
    </row>
    <row r="61" spans="1:10" ht="36.75" customHeight="1" x14ac:dyDescent="0.2">
      <c r="A61" s="178"/>
      <c r="B61" s="183" t="s">
        <v>78</v>
      </c>
      <c r="C61" s="184" t="s">
        <v>79</v>
      </c>
      <c r="D61" s="185"/>
      <c r="E61" s="185"/>
      <c r="F61" s="192" t="s">
        <v>24</v>
      </c>
      <c r="G61" s="193"/>
      <c r="H61" s="193"/>
      <c r="I61" s="193">
        <f>'01 24-06-01 Pol'!G126</f>
        <v>0</v>
      </c>
      <c r="J61" s="189" t="str">
        <f>IF(I73=0,"",I61/I73*100)</f>
        <v/>
      </c>
    </row>
    <row r="62" spans="1:10" ht="36.75" customHeight="1" x14ac:dyDescent="0.2">
      <c r="A62" s="178"/>
      <c r="B62" s="183" t="s">
        <v>80</v>
      </c>
      <c r="C62" s="184" t="s">
        <v>81</v>
      </c>
      <c r="D62" s="185"/>
      <c r="E62" s="185"/>
      <c r="F62" s="192" t="s">
        <v>24</v>
      </c>
      <c r="G62" s="193"/>
      <c r="H62" s="193"/>
      <c r="I62" s="193">
        <f>'01 24-06-01 Pol'!G166</f>
        <v>0</v>
      </c>
      <c r="J62" s="189" t="str">
        <f>IF(I73=0,"",I62/I73*100)</f>
        <v/>
      </c>
    </row>
    <row r="63" spans="1:10" ht="36.75" customHeight="1" x14ac:dyDescent="0.2">
      <c r="A63" s="178"/>
      <c r="B63" s="183" t="s">
        <v>82</v>
      </c>
      <c r="C63" s="184" t="s">
        <v>83</v>
      </c>
      <c r="D63" s="185"/>
      <c r="E63" s="185"/>
      <c r="F63" s="192" t="s">
        <v>25</v>
      </c>
      <c r="G63" s="193"/>
      <c r="H63" s="193"/>
      <c r="I63" s="193">
        <f>'01 24-06-01 Pol'!G170</f>
        <v>0</v>
      </c>
      <c r="J63" s="189" t="str">
        <f>IF(I73=0,"",I63/I73*100)</f>
        <v/>
      </c>
    </row>
    <row r="64" spans="1:10" ht="36.75" customHeight="1" x14ac:dyDescent="0.2">
      <c r="A64" s="178"/>
      <c r="B64" s="183" t="s">
        <v>84</v>
      </c>
      <c r="C64" s="184" t="s">
        <v>85</v>
      </c>
      <c r="D64" s="185"/>
      <c r="E64" s="185"/>
      <c r="F64" s="192" t="s">
        <v>25</v>
      </c>
      <c r="G64" s="193"/>
      <c r="H64" s="193"/>
      <c r="I64" s="193">
        <f>'01 24-06-01 Pol'!G183</f>
        <v>0</v>
      </c>
      <c r="J64" s="189" t="str">
        <f>IF(I73=0,"",I64/I73*100)</f>
        <v/>
      </c>
    </row>
    <row r="65" spans="1:10" ht="36.75" customHeight="1" x14ac:dyDescent="0.2">
      <c r="A65" s="178"/>
      <c r="B65" s="183" t="s">
        <v>86</v>
      </c>
      <c r="C65" s="184" t="s">
        <v>87</v>
      </c>
      <c r="D65" s="185"/>
      <c r="E65" s="185"/>
      <c r="F65" s="192" t="s">
        <v>25</v>
      </c>
      <c r="G65" s="193"/>
      <c r="H65" s="193"/>
      <c r="I65" s="193">
        <f>'01 24-06-01 Pol'!G263</f>
        <v>0</v>
      </c>
      <c r="J65" s="189" t="str">
        <f>IF(I73=0,"",I65/I73*100)</f>
        <v/>
      </c>
    </row>
    <row r="66" spans="1:10" ht="36.75" customHeight="1" x14ac:dyDescent="0.2">
      <c r="A66" s="178"/>
      <c r="B66" s="183" t="s">
        <v>88</v>
      </c>
      <c r="C66" s="184" t="s">
        <v>89</v>
      </c>
      <c r="D66" s="185"/>
      <c r="E66" s="185"/>
      <c r="F66" s="192" t="s">
        <v>25</v>
      </c>
      <c r="G66" s="193"/>
      <c r="H66" s="193"/>
      <c r="I66" s="193">
        <f>'01 24-06-01 Pol'!G274</f>
        <v>0</v>
      </c>
      <c r="J66" s="189" t="str">
        <f>IF(I73=0,"",I66/I73*100)</f>
        <v/>
      </c>
    </row>
    <row r="67" spans="1:10" ht="36.75" customHeight="1" x14ac:dyDescent="0.2">
      <c r="A67" s="178"/>
      <c r="B67" s="183" t="s">
        <v>90</v>
      </c>
      <c r="C67" s="184" t="s">
        <v>91</v>
      </c>
      <c r="D67" s="185"/>
      <c r="E67" s="185"/>
      <c r="F67" s="192" t="s">
        <v>25</v>
      </c>
      <c r="G67" s="193"/>
      <c r="H67" s="193"/>
      <c r="I67" s="193">
        <f>'01 24-06-01 Pol'!G284</f>
        <v>0</v>
      </c>
      <c r="J67" s="189" t="str">
        <f>IF(I73=0,"",I67/I73*100)</f>
        <v/>
      </c>
    </row>
    <row r="68" spans="1:10" ht="36.75" customHeight="1" x14ac:dyDescent="0.2">
      <c r="A68" s="178"/>
      <c r="B68" s="183" t="s">
        <v>92</v>
      </c>
      <c r="C68" s="184" t="s">
        <v>93</v>
      </c>
      <c r="D68" s="185"/>
      <c r="E68" s="185"/>
      <c r="F68" s="192" t="s">
        <v>25</v>
      </c>
      <c r="G68" s="193"/>
      <c r="H68" s="193"/>
      <c r="I68" s="193">
        <f>'01 24-06-01 Pol'!G288</f>
        <v>0</v>
      </c>
      <c r="J68" s="189" t="str">
        <f>IF(I73=0,"",I68/I73*100)</f>
        <v/>
      </c>
    </row>
    <row r="69" spans="1:10" ht="36.75" customHeight="1" x14ac:dyDescent="0.2">
      <c r="A69" s="178"/>
      <c r="B69" s="183" t="s">
        <v>94</v>
      </c>
      <c r="C69" s="184" t="s">
        <v>95</v>
      </c>
      <c r="D69" s="185"/>
      <c r="E69" s="185"/>
      <c r="F69" s="192" t="s">
        <v>26</v>
      </c>
      <c r="G69" s="193"/>
      <c r="H69" s="193"/>
      <c r="I69" s="193">
        <f>'01 24-06-01 Pol'!G448</f>
        <v>0</v>
      </c>
      <c r="J69" s="189" t="str">
        <f>IF(I73=0,"",I69/I73*100)</f>
        <v/>
      </c>
    </row>
    <row r="70" spans="1:10" ht="36.75" customHeight="1" x14ac:dyDescent="0.2">
      <c r="A70" s="178"/>
      <c r="B70" s="183" t="s">
        <v>96</v>
      </c>
      <c r="C70" s="184" t="s">
        <v>97</v>
      </c>
      <c r="D70" s="185"/>
      <c r="E70" s="185"/>
      <c r="F70" s="192" t="s">
        <v>26</v>
      </c>
      <c r="G70" s="193"/>
      <c r="H70" s="193"/>
      <c r="I70" s="193">
        <f>'01 24-06-01 Pol'!G451</f>
        <v>0</v>
      </c>
      <c r="J70" s="189" t="str">
        <f>IF(I73=0,"",I70/I73*100)</f>
        <v/>
      </c>
    </row>
    <row r="71" spans="1:10" ht="36.75" customHeight="1" x14ac:dyDescent="0.2">
      <c r="A71" s="178"/>
      <c r="B71" s="183" t="s">
        <v>98</v>
      </c>
      <c r="C71" s="184" t="s">
        <v>99</v>
      </c>
      <c r="D71" s="185"/>
      <c r="E71" s="185"/>
      <c r="F71" s="192" t="s">
        <v>100</v>
      </c>
      <c r="G71" s="193"/>
      <c r="H71" s="193"/>
      <c r="I71" s="193">
        <f>'01 24-06-01 Pol'!G454</f>
        <v>0</v>
      </c>
      <c r="J71" s="189" t="str">
        <f>IF(I73=0,"",I71/I73*100)</f>
        <v/>
      </c>
    </row>
    <row r="72" spans="1:10" ht="36.75" customHeight="1" x14ac:dyDescent="0.2">
      <c r="A72" s="178"/>
      <c r="B72" s="183" t="s">
        <v>101</v>
      </c>
      <c r="C72" s="184" t="s">
        <v>27</v>
      </c>
      <c r="D72" s="185"/>
      <c r="E72" s="185"/>
      <c r="F72" s="192" t="s">
        <v>101</v>
      </c>
      <c r="G72" s="193"/>
      <c r="H72" s="193"/>
      <c r="I72" s="193">
        <f>'01 24-06-01 Pol'!G479</f>
        <v>0</v>
      </c>
      <c r="J72" s="189" t="str">
        <f>IF(I73=0,"",I72/I73*100)</f>
        <v/>
      </c>
    </row>
    <row r="73" spans="1:10" ht="25.5" customHeight="1" x14ac:dyDescent="0.2">
      <c r="A73" s="179"/>
      <c r="B73" s="186" t="s">
        <v>1</v>
      </c>
      <c r="C73" s="187"/>
      <c r="D73" s="188"/>
      <c r="E73" s="188"/>
      <c r="F73" s="194"/>
      <c r="G73" s="195"/>
      <c r="H73" s="195"/>
      <c r="I73" s="195">
        <f>SUM(I53:I72)</f>
        <v>0</v>
      </c>
      <c r="J73" s="190">
        <f>SUM(J53:J72)</f>
        <v>0</v>
      </c>
    </row>
    <row r="74" spans="1:10" x14ac:dyDescent="0.2">
      <c r="F74" s="135"/>
      <c r="G74" s="135"/>
      <c r="H74" s="135"/>
      <c r="I74" s="135"/>
      <c r="J74" s="191"/>
    </row>
    <row r="75" spans="1:10" x14ac:dyDescent="0.2">
      <c r="F75" s="135"/>
      <c r="G75" s="135"/>
      <c r="H75" s="135"/>
      <c r="I75" s="135"/>
      <c r="J75" s="191"/>
    </row>
    <row r="76" spans="1:10" x14ac:dyDescent="0.2">
      <c r="F76" s="135"/>
      <c r="G76" s="135"/>
      <c r="H76" s="135"/>
      <c r="I76" s="135"/>
      <c r="J76" s="191"/>
    </row>
  </sheetData>
  <sheetProtection algorithmName="SHA-512" hashValue="NE/VerBgJU1QE95KJglieTHeyKJQW8OSBrhRyBmHNP1nNvvQAzl46NmRMMVlm8Q+Y7xBIhsAyOdx8UG+Owi4kg==" saltValue="n/+iIWWbvrRvkx62U4oou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6">
    <mergeCell ref="C68:E68"/>
    <mergeCell ref="C69:E69"/>
    <mergeCell ref="C70:E70"/>
    <mergeCell ref="C71:E71"/>
    <mergeCell ref="C72:E72"/>
    <mergeCell ref="C63:E63"/>
    <mergeCell ref="C64:E64"/>
    <mergeCell ref="C65:E65"/>
    <mergeCell ref="C66:E66"/>
    <mergeCell ref="C67:E67"/>
    <mergeCell ref="C58:E58"/>
    <mergeCell ref="C59:E59"/>
    <mergeCell ref="C60:E60"/>
    <mergeCell ref="C61:E61"/>
    <mergeCell ref="C62:E62"/>
    <mergeCell ref="C53:E53"/>
    <mergeCell ref="C54:E54"/>
    <mergeCell ref="C55:E55"/>
    <mergeCell ref="C56:E56"/>
    <mergeCell ref="C57:E57"/>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Ljh/5nqlJSnv//PoUjx0McnAfunG58eoMAoLcxPkuWDKubUCSmo50f4A0lwv0B0QHW2DtaF6jNBwK/5Ll3BlCA==" saltValue="tCy89l133MHPzPwiJXXhv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7FE3A-D840-4FC7-8DF1-A7A3548E5ED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103</v>
      </c>
      <c r="B1" s="197"/>
      <c r="C1" s="197"/>
      <c r="D1" s="197"/>
      <c r="E1" s="197"/>
      <c r="F1" s="197"/>
      <c r="G1" s="197"/>
      <c r="AG1" t="s">
        <v>104</v>
      </c>
    </row>
    <row r="2" spans="1:60" ht="24.95" customHeight="1" x14ac:dyDescent="0.2">
      <c r="A2" s="198" t="s">
        <v>7</v>
      </c>
      <c r="B2" s="49" t="s">
        <v>48</v>
      </c>
      <c r="C2" s="201" t="s">
        <v>49</v>
      </c>
      <c r="D2" s="199"/>
      <c r="E2" s="199"/>
      <c r="F2" s="199"/>
      <c r="G2" s="200"/>
      <c r="AG2" t="s">
        <v>105</v>
      </c>
    </row>
    <row r="3" spans="1:60" ht="24.95" customHeight="1" x14ac:dyDescent="0.2">
      <c r="A3" s="198" t="s">
        <v>8</v>
      </c>
      <c r="B3" s="49" t="s">
        <v>45</v>
      </c>
      <c r="C3" s="201" t="s">
        <v>44</v>
      </c>
      <c r="D3" s="199"/>
      <c r="E3" s="199"/>
      <c r="F3" s="199"/>
      <c r="G3" s="200"/>
      <c r="AC3" s="176" t="s">
        <v>106</v>
      </c>
      <c r="AG3" t="s">
        <v>107</v>
      </c>
    </row>
    <row r="4" spans="1:60" ht="24.95" customHeight="1" x14ac:dyDescent="0.2">
      <c r="A4" s="202" t="s">
        <v>9</v>
      </c>
      <c r="B4" s="203" t="s">
        <v>43</v>
      </c>
      <c r="C4" s="204" t="s">
        <v>44</v>
      </c>
      <c r="D4" s="205"/>
      <c r="E4" s="205"/>
      <c r="F4" s="205"/>
      <c r="G4" s="206"/>
      <c r="AG4" t="s">
        <v>106</v>
      </c>
    </row>
    <row r="5" spans="1:60" x14ac:dyDescent="0.2">
      <c r="D5" s="10"/>
    </row>
    <row r="6" spans="1:60" ht="38.25" x14ac:dyDescent="0.2">
      <c r="A6" s="208" t="s">
        <v>108</v>
      </c>
      <c r="B6" s="210" t="s">
        <v>109</v>
      </c>
      <c r="C6" s="210" t="s">
        <v>110</v>
      </c>
      <c r="D6" s="209" t="s">
        <v>111</v>
      </c>
      <c r="E6" s="208" t="s">
        <v>112</v>
      </c>
      <c r="F6" s="207" t="s">
        <v>113</v>
      </c>
      <c r="G6" s="208" t="s">
        <v>29</v>
      </c>
      <c r="H6" s="211" t="s">
        <v>30</v>
      </c>
      <c r="I6" s="211" t="s">
        <v>114</v>
      </c>
      <c r="J6" s="211" t="s">
        <v>31</v>
      </c>
      <c r="K6" s="211" t="s">
        <v>115</v>
      </c>
      <c r="L6" s="211" t="s">
        <v>116</v>
      </c>
      <c r="M6" s="211" t="s">
        <v>117</v>
      </c>
      <c r="N6" s="211" t="s">
        <v>118</v>
      </c>
      <c r="O6" s="211" t="s">
        <v>119</v>
      </c>
      <c r="P6" s="211" t="s">
        <v>120</v>
      </c>
      <c r="Q6" s="211" t="s">
        <v>121</v>
      </c>
      <c r="R6" s="211" t="s">
        <v>122</v>
      </c>
      <c r="S6" s="211" t="s">
        <v>123</v>
      </c>
      <c r="T6" s="211" t="s">
        <v>124</v>
      </c>
      <c r="U6" s="211" t="s">
        <v>125</v>
      </c>
      <c r="V6" s="211" t="s">
        <v>126</v>
      </c>
      <c r="W6" s="211" t="s">
        <v>127</v>
      </c>
      <c r="X6" s="211" t="s">
        <v>128</v>
      </c>
      <c r="Y6" s="211" t="s">
        <v>129</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8" t="s">
        <v>130</v>
      </c>
      <c r="B8" s="229" t="s">
        <v>62</v>
      </c>
      <c r="C8" s="250" t="s">
        <v>63</v>
      </c>
      <c r="D8" s="230"/>
      <c r="E8" s="231"/>
      <c r="F8" s="232"/>
      <c r="G8" s="232">
        <f>SUMIF(AG9:AG28,"&lt;&gt;NOR",G9:G28)</f>
        <v>0</v>
      </c>
      <c r="H8" s="232"/>
      <c r="I8" s="232">
        <f>SUM(I9:I28)</f>
        <v>0</v>
      </c>
      <c r="J8" s="232"/>
      <c r="K8" s="232">
        <f>SUM(K9:K28)</f>
        <v>0</v>
      </c>
      <c r="L8" s="232"/>
      <c r="M8" s="232">
        <f>SUM(M9:M28)</f>
        <v>0</v>
      </c>
      <c r="N8" s="231"/>
      <c r="O8" s="231">
        <f>SUM(O9:O28)</f>
        <v>1.2799999999999998</v>
      </c>
      <c r="P8" s="231"/>
      <c r="Q8" s="231">
        <f>SUM(Q9:Q28)</f>
        <v>0</v>
      </c>
      <c r="R8" s="232"/>
      <c r="S8" s="232"/>
      <c r="T8" s="233"/>
      <c r="U8" s="227"/>
      <c r="V8" s="227">
        <f>SUM(V9:V28)</f>
        <v>26.789999999999996</v>
      </c>
      <c r="W8" s="227"/>
      <c r="X8" s="227"/>
      <c r="Y8" s="227"/>
      <c r="AG8" t="s">
        <v>131</v>
      </c>
    </row>
    <row r="9" spans="1:60" ht="22.5" outlineLevel="1" x14ac:dyDescent="0.2">
      <c r="A9" s="235">
        <v>1</v>
      </c>
      <c r="B9" s="236" t="s">
        <v>132</v>
      </c>
      <c r="C9" s="251" t="s">
        <v>133</v>
      </c>
      <c r="D9" s="237" t="s">
        <v>134</v>
      </c>
      <c r="E9" s="238">
        <v>0.12</v>
      </c>
      <c r="F9" s="239"/>
      <c r="G9" s="240">
        <f>ROUND(E9*F9,2)</f>
        <v>0</v>
      </c>
      <c r="H9" s="239"/>
      <c r="I9" s="240">
        <f>ROUND(E9*H9,2)</f>
        <v>0</v>
      </c>
      <c r="J9" s="239"/>
      <c r="K9" s="240">
        <f>ROUND(E9*J9,2)</f>
        <v>0</v>
      </c>
      <c r="L9" s="240">
        <v>21</v>
      </c>
      <c r="M9" s="240">
        <f>G9*(1+L9/100)</f>
        <v>0</v>
      </c>
      <c r="N9" s="238">
        <v>1.71146</v>
      </c>
      <c r="O9" s="238">
        <f>ROUND(E9*N9,2)</f>
        <v>0.21</v>
      </c>
      <c r="P9" s="238">
        <v>0</v>
      </c>
      <c r="Q9" s="238">
        <f>ROUND(E9*P9,2)</f>
        <v>0</v>
      </c>
      <c r="R9" s="240" t="s">
        <v>135</v>
      </c>
      <c r="S9" s="240" t="s">
        <v>136</v>
      </c>
      <c r="T9" s="241" t="s">
        <v>136</v>
      </c>
      <c r="U9" s="223">
        <v>4.8899999999999997</v>
      </c>
      <c r="V9" s="223">
        <f>ROUND(E9*U9,2)</f>
        <v>0.59</v>
      </c>
      <c r="W9" s="223"/>
      <c r="X9" s="223" t="s">
        <v>137</v>
      </c>
      <c r="Y9" s="223" t="s">
        <v>138</v>
      </c>
      <c r="Z9" s="212"/>
      <c r="AA9" s="212"/>
      <c r="AB9" s="212"/>
      <c r="AC9" s="212"/>
      <c r="AD9" s="212"/>
      <c r="AE9" s="212"/>
      <c r="AF9" s="212"/>
      <c r="AG9" s="212" t="s">
        <v>139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2" t="s">
        <v>140</v>
      </c>
      <c r="D10" s="242"/>
      <c r="E10" s="242"/>
      <c r="F10" s="242"/>
      <c r="G10" s="242"/>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141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3" t="s">
        <v>142</v>
      </c>
      <c r="D11" s="225"/>
      <c r="E11" s="226">
        <v>0.12</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143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4"/>
      <c r="D12" s="244"/>
      <c r="E12" s="244"/>
      <c r="F12" s="244"/>
      <c r="G12" s="244"/>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144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35">
        <v>2</v>
      </c>
      <c r="B13" s="236" t="s">
        <v>145</v>
      </c>
      <c r="C13" s="251" t="s">
        <v>146</v>
      </c>
      <c r="D13" s="237" t="s">
        <v>134</v>
      </c>
      <c r="E13" s="238">
        <v>0.32400000000000001</v>
      </c>
      <c r="F13" s="239"/>
      <c r="G13" s="240">
        <f>ROUND(E13*F13,2)</f>
        <v>0</v>
      </c>
      <c r="H13" s="239"/>
      <c r="I13" s="240">
        <f>ROUND(E13*H13,2)</f>
        <v>0</v>
      </c>
      <c r="J13" s="239"/>
      <c r="K13" s="240">
        <f>ROUND(E13*J13,2)</f>
        <v>0</v>
      </c>
      <c r="L13" s="240">
        <v>21</v>
      </c>
      <c r="M13" s="240">
        <f>G13*(1+L13/100)</f>
        <v>0</v>
      </c>
      <c r="N13" s="238">
        <v>0.58179999999999998</v>
      </c>
      <c r="O13" s="238">
        <f>ROUND(E13*N13,2)</f>
        <v>0.19</v>
      </c>
      <c r="P13" s="238">
        <v>0</v>
      </c>
      <c r="Q13" s="238">
        <f>ROUND(E13*P13,2)</f>
        <v>0</v>
      </c>
      <c r="R13" s="240" t="s">
        <v>135</v>
      </c>
      <c r="S13" s="240" t="s">
        <v>136</v>
      </c>
      <c r="T13" s="241" t="s">
        <v>136</v>
      </c>
      <c r="U13" s="223">
        <v>7.3976800000000003</v>
      </c>
      <c r="V13" s="223">
        <f>ROUND(E13*U13,2)</f>
        <v>2.4</v>
      </c>
      <c r="W13" s="223"/>
      <c r="X13" s="223" t="s">
        <v>137</v>
      </c>
      <c r="Y13" s="223" t="s">
        <v>138</v>
      </c>
      <c r="Z13" s="212"/>
      <c r="AA13" s="212"/>
      <c r="AB13" s="212"/>
      <c r="AC13" s="212"/>
      <c r="AD13" s="212"/>
      <c r="AE13" s="212"/>
      <c r="AF13" s="212"/>
      <c r="AG13" s="212" t="s">
        <v>139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2" t="s">
        <v>147</v>
      </c>
      <c r="D14" s="242"/>
      <c r="E14" s="242"/>
      <c r="F14" s="242"/>
      <c r="G14" s="242"/>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141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3" t="s">
        <v>148</v>
      </c>
      <c r="D15" s="225"/>
      <c r="E15" s="226">
        <v>0.08</v>
      </c>
      <c r="F15" s="223"/>
      <c r="G15" s="22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143</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53" t="s">
        <v>149</v>
      </c>
      <c r="D16" s="225"/>
      <c r="E16" s="226">
        <v>0.24</v>
      </c>
      <c r="F16" s="223"/>
      <c r="G16" s="22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143</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4"/>
      <c r="D17" s="244"/>
      <c r="E17" s="244"/>
      <c r="F17" s="244"/>
      <c r="G17" s="244"/>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144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1" x14ac:dyDescent="0.2">
      <c r="A18" s="235">
        <v>3</v>
      </c>
      <c r="B18" s="236" t="s">
        <v>150</v>
      </c>
      <c r="C18" s="251" t="s">
        <v>151</v>
      </c>
      <c r="D18" s="237" t="s">
        <v>152</v>
      </c>
      <c r="E18" s="238">
        <v>15.8</v>
      </c>
      <c r="F18" s="239"/>
      <c r="G18" s="240">
        <f>ROUND(E18*F18,2)</f>
        <v>0</v>
      </c>
      <c r="H18" s="239"/>
      <c r="I18" s="240">
        <f>ROUND(E18*H18,2)</f>
        <v>0</v>
      </c>
      <c r="J18" s="239"/>
      <c r="K18" s="240">
        <f>ROUND(E18*J18,2)</f>
        <v>0</v>
      </c>
      <c r="L18" s="240">
        <v>21</v>
      </c>
      <c r="M18" s="240">
        <f>G18*(1+L18/100)</f>
        <v>0</v>
      </c>
      <c r="N18" s="238">
        <v>4.768E-2</v>
      </c>
      <c r="O18" s="238">
        <f>ROUND(E18*N18,2)</f>
        <v>0.75</v>
      </c>
      <c r="P18" s="238">
        <v>0</v>
      </c>
      <c r="Q18" s="238">
        <f>ROUND(E18*P18,2)</f>
        <v>0</v>
      </c>
      <c r="R18" s="240" t="s">
        <v>153</v>
      </c>
      <c r="S18" s="240" t="s">
        <v>136</v>
      </c>
      <c r="T18" s="241" t="s">
        <v>136</v>
      </c>
      <c r="U18" s="223">
        <v>1.2869999999999999</v>
      </c>
      <c r="V18" s="223">
        <f>ROUND(E18*U18,2)</f>
        <v>20.329999999999998</v>
      </c>
      <c r="W18" s="223"/>
      <c r="X18" s="223" t="s">
        <v>137</v>
      </c>
      <c r="Y18" s="223" t="s">
        <v>138</v>
      </c>
      <c r="Z18" s="212"/>
      <c r="AA18" s="212"/>
      <c r="AB18" s="212"/>
      <c r="AC18" s="212"/>
      <c r="AD18" s="212"/>
      <c r="AE18" s="212"/>
      <c r="AF18" s="212"/>
      <c r="AG18" s="212" t="s">
        <v>139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2" x14ac:dyDescent="0.2">
      <c r="A19" s="219"/>
      <c r="B19" s="220"/>
      <c r="C19" s="252" t="s">
        <v>154</v>
      </c>
      <c r="D19" s="242"/>
      <c r="E19" s="242"/>
      <c r="F19" s="242"/>
      <c r="G19" s="242"/>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141</v>
      </c>
      <c r="AH19" s="212"/>
      <c r="AI19" s="212"/>
      <c r="AJ19" s="212"/>
      <c r="AK19" s="212"/>
      <c r="AL19" s="212"/>
      <c r="AM19" s="212"/>
      <c r="AN19" s="212"/>
      <c r="AO19" s="212"/>
      <c r="AP19" s="212"/>
      <c r="AQ19" s="212"/>
      <c r="AR19" s="212"/>
      <c r="AS19" s="212"/>
      <c r="AT19" s="212"/>
      <c r="AU19" s="212"/>
      <c r="AV19" s="212"/>
      <c r="AW19" s="212"/>
      <c r="AX19" s="212"/>
      <c r="AY19" s="212"/>
      <c r="AZ19" s="212"/>
      <c r="BA19" s="245" t="str">
        <f>C19</f>
        <v>zřízení nosné konstrukce příčky, vložení tepelné izolace tl. do 5 cm, montáž desek, tmelení spár Q2 a úprava rohů. Včetně dodávek materiálu.</v>
      </c>
      <c r="BB19" s="212"/>
      <c r="BC19" s="212"/>
      <c r="BD19" s="212"/>
      <c r="BE19" s="212"/>
      <c r="BF19" s="212"/>
      <c r="BG19" s="212"/>
      <c r="BH19" s="212"/>
    </row>
    <row r="20" spans="1:60" outlineLevel="2" x14ac:dyDescent="0.2">
      <c r="A20" s="219"/>
      <c r="B20" s="220"/>
      <c r="C20" s="253" t="s">
        <v>155</v>
      </c>
      <c r="D20" s="225"/>
      <c r="E20" s="226">
        <v>9.1999999999999993</v>
      </c>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143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53" t="s">
        <v>156</v>
      </c>
      <c r="D21" s="225"/>
      <c r="E21" s="226">
        <v>1.05</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143</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53" t="s">
        <v>157</v>
      </c>
      <c r="D22" s="225"/>
      <c r="E22" s="226">
        <v>4.5</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143</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3" t="s">
        <v>158</v>
      </c>
      <c r="D23" s="225"/>
      <c r="E23" s="226">
        <v>1.05</v>
      </c>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143</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54"/>
      <c r="D24" s="244"/>
      <c r="E24" s="244"/>
      <c r="F24" s="244"/>
      <c r="G24" s="244"/>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144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35">
        <v>4</v>
      </c>
      <c r="B25" s="236" t="s">
        <v>150</v>
      </c>
      <c r="C25" s="251" t="s">
        <v>151</v>
      </c>
      <c r="D25" s="237" t="s">
        <v>152</v>
      </c>
      <c r="E25" s="238">
        <v>2.7</v>
      </c>
      <c r="F25" s="239"/>
      <c r="G25" s="240">
        <f>ROUND(E25*F25,2)</f>
        <v>0</v>
      </c>
      <c r="H25" s="239"/>
      <c r="I25" s="240">
        <f>ROUND(E25*H25,2)</f>
        <v>0</v>
      </c>
      <c r="J25" s="239"/>
      <c r="K25" s="240">
        <f>ROUND(E25*J25,2)</f>
        <v>0</v>
      </c>
      <c r="L25" s="240">
        <v>21</v>
      </c>
      <c r="M25" s="240">
        <f>G25*(1+L25/100)</f>
        <v>0</v>
      </c>
      <c r="N25" s="238">
        <v>4.768E-2</v>
      </c>
      <c r="O25" s="238">
        <f>ROUND(E25*N25,2)</f>
        <v>0.13</v>
      </c>
      <c r="P25" s="238">
        <v>0</v>
      </c>
      <c r="Q25" s="238">
        <f>ROUND(E25*P25,2)</f>
        <v>0</v>
      </c>
      <c r="R25" s="240" t="s">
        <v>153</v>
      </c>
      <c r="S25" s="240" t="s">
        <v>136</v>
      </c>
      <c r="T25" s="241" t="s">
        <v>136</v>
      </c>
      <c r="U25" s="223">
        <v>1.2869999999999999</v>
      </c>
      <c r="V25" s="223">
        <f>ROUND(E25*U25,2)</f>
        <v>3.47</v>
      </c>
      <c r="W25" s="223"/>
      <c r="X25" s="223" t="s">
        <v>137</v>
      </c>
      <c r="Y25" s="223" t="s">
        <v>138</v>
      </c>
      <c r="Z25" s="212"/>
      <c r="AA25" s="212"/>
      <c r="AB25" s="212"/>
      <c r="AC25" s="212"/>
      <c r="AD25" s="212"/>
      <c r="AE25" s="212"/>
      <c r="AF25" s="212"/>
      <c r="AG25" s="212" t="s">
        <v>139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19"/>
      <c r="B26" s="220"/>
      <c r="C26" s="252" t="s">
        <v>154</v>
      </c>
      <c r="D26" s="242"/>
      <c r="E26" s="242"/>
      <c r="F26" s="242"/>
      <c r="G26" s="242"/>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141</v>
      </c>
      <c r="AH26" s="212"/>
      <c r="AI26" s="212"/>
      <c r="AJ26" s="212"/>
      <c r="AK26" s="212"/>
      <c r="AL26" s="212"/>
      <c r="AM26" s="212"/>
      <c r="AN26" s="212"/>
      <c r="AO26" s="212"/>
      <c r="AP26" s="212"/>
      <c r="AQ26" s="212"/>
      <c r="AR26" s="212"/>
      <c r="AS26" s="212"/>
      <c r="AT26" s="212"/>
      <c r="AU26" s="212"/>
      <c r="AV26" s="212"/>
      <c r="AW26" s="212"/>
      <c r="AX26" s="212"/>
      <c r="AY26" s="212"/>
      <c r="AZ26" s="212"/>
      <c r="BA26" s="245" t="str">
        <f>C26</f>
        <v>zřízení nosné konstrukce příčky, vložení tepelné izolace tl. do 5 cm, montáž desek, tmelení spár Q2 a úprava rohů. Včetně dodávek materiálu.</v>
      </c>
      <c r="BB26" s="212"/>
      <c r="BC26" s="212"/>
      <c r="BD26" s="212"/>
      <c r="BE26" s="212"/>
      <c r="BF26" s="212"/>
      <c r="BG26" s="212"/>
      <c r="BH26" s="212"/>
    </row>
    <row r="27" spans="1:60" outlineLevel="2" x14ac:dyDescent="0.2">
      <c r="A27" s="219"/>
      <c r="B27" s="220"/>
      <c r="C27" s="253" t="s">
        <v>159</v>
      </c>
      <c r="D27" s="225"/>
      <c r="E27" s="226">
        <v>2.7</v>
      </c>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143</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4"/>
      <c r="D28" s="244"/>
      <c r="E28" s="244"/>
      <c r="F28" s="244"/>
      <c r="G28" s="244"/>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144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x14ac:dyDescent="0.2">
      <c r="A29" s="228" t="s">
        <v>130</v>
      </c>
      <c r="B29" s="229" t="s">
        <v>64</v>
      </c>
      <c r="C29" s="250" t="s">
        <v>65</v>
      </c>
      <c r="D29" s="230"/>
      <c r="E29" s="231"/>
      <c r="F29" s="232"/>
      <c r="G29" s="232">
        <f>SUMIF(AG30:AG35,"&lt;&gt;NOR",G30:G35)</f>
        <v>0</v>
      </c>
      <c r="H29" s="232"/>
      <c r="I29" s="232">
        <f>SUM(I30:I35)</f>
        <v>0</v>
      </c>
      <c r="J29" s="232"/>
      <c r="K29" s="232">
        <f>SUM(K30:K35)</f>
        <v>0</v>
      </c>
      <c r="L29" s="232"/>
      <c r="M29" s="232">
        <f>SUM(M30:M35)</f>
        <v>0</v>
      </c>
      <c r="N29" s="231"/>
      <c r="O29" s="231">
        <f>SUM(O30:O35)</f>
        <v>0.35</v>
      </c>
      <c r="P29" s="231"/>
      <c r="Q29" s="231">
        <f>SUM(Q30:Q35)</f>
        <v>0</v>
      </c>
      <c r="R29" s="232"/>
      <c r="S29" s="232"/>
      <c r="T29" s="233"/>
      <c r="U29" s="227"/>
      <c r="V29" s="227">
        <f>SUM(V30:V35)</f>
        <v>40.1</v>
      </c>
      <c r="W29" s="227"/>
      <c r="X29" s="227"/>
      <c r="Y29" s="227"/>
      <c r="AG29" t="s">
        <v>131</v>
      </c>
    </row>
    <row r="30" spans="1:60" ht="22.5" outlineLevel="1" x14ac:dyDescent="0.2">
      <c r="A30" s="235">
        <v>5</v>
      </c>
      <c r="B30" s="236" t="s">
        <v>160</v>
      </c>
      <c r="C30" s="251" t="s">
        <v>161</v>
      </c>
      <c r="D30" s="237" t="s">
        <v>152</v>
      </c>
      <c r="E30" s="238">
        <v>25.2</v>
      </c>
      <c r="F30" s="239"/>
      <c r="G30" s="240">
        <f>ROUND(E30*F30,2)</f>
        <v>0</v>
      </c>
      <c r="H30" s="239"/>
      <c r="I30" s="240">
        <f>ROUND(E30*H30,2)</f>
        <v>0</v>
      </c>
      <c r="J30" s="239"/>
      <c r="K30" s="240">
        <f>ROUND(E30*J30,2)</f>
        <v>0</v>
      </c>
      <c r="L30" s="240">
        <v>21</v>
      </c>
      <c r="M30" s="240">
        <f>G30*(1+L30/100)</f>
        <v>0</v>
      </c>
      <c r="N30" s="238">
        <v>1.3729999999999999E-2</v>
      </c>
      <c r="O30" s="238">
        <f>ROUND(E30*N30,2)</f>
        <v>0.35</v>
      </c>
      <c r="P30" s="238">
        <v>0</v>
      </c>
      <c r="Q30" s="238">
        <f>ROUND(E30*P30,2)</f>
        <v>0</v>
      </c>
      <c r="R30" s="240" t="s">
        <v>153</v>
      </c>
      <c r="S30" s="240" t="s">
        <v>136</v>
      </c>
      <c r="T30" s="241" t="s">
        <v>136</v>
      </c>
      <c r="U30" s="223">
        <v>1.0109999999999999</v>
      </c>
      <c r="V30" s="223">
        <f>ROUND(E30*U30,2)</f>
        <v>25.48</v>
      </c>
      <c r="W30" s="223"/>
      <c r="X30" s="223" t="s">
        <v>137</v>
      </c>
      <c r="Y30" s="223" t="s">
        <v>138</v>
      </c>
      <c r="Z30" s="212"/>
      <c r="AA30" s="212"/>
      <c r="AB30" s="212"/>
      <c r="AC30" s="212"/>
      <c r="AD30" s="212"/>
      <c r="AE30" s="212"/>
      <c r="AF30" s="212"/>
      <c r="AG30" s="212" t="s">
        <v>162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53" t="s">
        <v>163</v>
      </c>
      <c r="D31" s="225"/>
      <c r="E31" s="226">
        <v>12.6</v>
      </c>
      <c r="F31" s="223"/>
      <c r="G31" s="22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143</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53" t="s">
        <v>164</v>
      </c>
      <c r="D32" s="225"/>
      <c r="E32" s="226">
        <v>12.6</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143</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4"/>
      <c r="D33" s="244"/>
      <c r="E33" s="244"/>
      <c r="F33" s="244"/>
      <c r="G33" s="244"/>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144</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5">
        <v>6</v>
      </c>
      <c r="B34" s="236" t="s">
        <v>165</v>
      </c>
      <c r="C34" s="251" t="s">
        <v>166</v>
      </c>
      <c r="D34" s="237" t="s">
        <v>152</v>
      </c>
      <c r="E34" s="238">
        <v>25.2</v>
      </c>
      <c r="F34" s="239"/>
      <c r="G34" s="240">
        <f>ROUND(E34*F34,2)</f>
        <v>0</v>
      </c>
      <c r="H34" s="239"/>
      <c r="I34" s="240">
        <f>ROUND(E34*H34,2)</f>
        <v>0</v>
      </c>
      <c r="J34" s="239"/>
      <c r="K34" s="240">
        <f>ROUND(E34*J34,2)</f>
        <v>0</v>
      </c>
      <c r="L34" s="240">
        <v>21</v>
      </c>
      <c r="M34" s="240">
        <f>G34*(1+L34/100)</f>
        <v>0</v>
      </c>
      <c r="N34" s="238">
        <v>0</v>
      </c>
      <c r="O34" s="238">
        <f>ROUND(E34*N34,2)</f>
        <v>0</v>
      </c>
      <c r="P34" s="238">
        <v>0</v>
      </c>
      <c r="Q34" s="238">
        <f>ROUND(E34*P34,2)</f>
        <v>0</v>
      </c>
      <c r="R34" s="240" t="s">
        <v>153</v>
      </c>
      <c r="S34" s="240" t="s">
        <v>136</v>
      </c>
      <c r="T34" s="241" t="s">
        <v>136</v>
      </c>
      <c r="U34" s="223">
        <v>0.57999999999999996</v>
      </c>
      <c r="V34" s="223">
        <f>ROUND(E34*U34,2)</f>
        <v>14.62</v>
      </c>
      <c r="W34" s="223"/>
      <c r="X34" s="223" t="s">
        <v>137</v>
      </c>
      <c r="Y34" s="223" t="s">
        <v>138</v>
      </c>
      <c r="Z34" s="212"/>
      <c r="AA34" s="212"/>
      <c r="AB34" s="212"/>
      <c r="AC34" s="212"/>
      <c r="AD34" s="212"/>
      <c r="AE34" s="212"/>
      <c r="AF34" s="212"/>
      <c r="AG34" s="212" t="s">
        <v>162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5"/>
      <c r="D35" s="246"/>
      <c r="E35" s="246"/>
      <c r="F35" s="246"/>
      <c r="G35" s="246"/>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144</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28" t="s">
        <v>130</v>
      </c>
      <c r="B36" s="229" t="s">
        <v>66</v>
      </c>
      <c r="C36" s="250" t="s">
        <v>67</v>
      </c>
      <c r="D36" s="230"/>
      <c r="E36" s="231"/>
      <c r="F36" s="232"/>
      <c r="G36" s="232">
        <f>SUMIF(AG37:AG51,"&lt;&gt;NOR",G37:G51)</f>
        <v>0</v>
      </c>
      <c r="H36" s="232"/>
      <c r="I36" s="232">
        <f>SUM(I37:I51)</f>
        <v>0</v>
      </c>
      <c r="J36" s="232"/>
      <c r="K36" s="232">
        <f>SUM(K37:K51)</f>
        <v>0</v>
      </c>
      <c r="L36" s="232"/>
      <c r="M36" s="232">
        <f>SUM(M37:M51)</f>
        <v>0</v>
      </c>
      <c r="N36" s="231"/>
      <c r="O36" s="231">
        <f>SUM(O37:O51)</f>
        <v>0.97</v>
      </c>
      <c r="P36" s="231"/>
      <c r="Q36" s="231">
        <f>SUM(Q37:Q51)</f>
        <v>0</v>
      </c>
      <c r="R36" s="232"/>
      <c r="S36" s="232"/>
      <c r="T36" s="233"/>
      <c r="U36" s="227"/>
      <c r="V36" s="227">
        <f>SUM(V37:V51)</f>
        <v>42.620000000000005</v>
      </c>
      <c r="W36" s="227"/>
      <c r="X36" s="227"/>
      <c r="Y36" s="227"/>
      <c r="AG36" t="s">
        <v>131</v>
      </c>
    </row>
    <row r="37" spans="1:60" ht="22.5" outlineLevel="1" x14ac:dyDescent="0.2">
      <c r="A37" s="235">
        <v>7</v>
      </c>
      <c r="B37" s="236" t="s">
        <v>167</v>
      </c>
      <c r="C37" s="251" t="s">
        <v>168</v>
      </c>
      <c r="D37" s="237" t="s">
        <v>152</v>
      </c>
      <c r="E37" s="238">
        <v>15.17</v>
      </c>
      <c r="F37" s="239"/>
      <c r="G37" s="240">
        <f>ROUND(E37*F37,2)</f>
        <v>0</v>
      </c>
      <c r="H37" s="239"/>
      <c r="I37" s="240">
        <f>ROUND(E37*H37,2)</f>
        <v>0</v>
      </c>
      <c r="J37" s="239"/>
      <c r="K37" s="240">
        <f>ROUND(E37*J37,2)</f>
        <v>0</v>
      </c>
      <c r="L37" s="240">
        <v>21</v>
      </c>
      <c r="M37" s="240">
        <f>G37*(1+L37/100)</f>
        <v>0</v>
      </c>
      <c r="N37" s="238">
        <v>1.6959999999999999E-2</v>
      </c>
      <c r="O37" s="238">
        <f>ROUND(E37*N37,2)</f>
        <v>0.26</v>
      </c>
      <c r="P37" s="238">
        <v>0</v>
      </c>
      <c r="Q37" s="238">
        <f>ROUND(E37*P37,2)</f>
        <v>0</v>
      </c>
      <c r="R37" s="240" t="s">
        <v>135</v>
      </c>
      <c r="S37" s="240" t="s">
        <v>136</v>
      </c>
      <c r="T37" s="241" t="s">
        <v>136</v>
      </c>
      <c r="U37" s="223">
        <v>0.58574999999999999</v>
      </c>
      <c r="V37" s="223">
        <f>ROUND(E37*U37,2)</f>
        <v>8.89</v>
      </c>
      <c r="W37" s="223"/>
      <c r="X37" s="223" t="s">
        <v>137</v>
      </c>
      <c r="Y37" s="223" t="s">
        <v>138</v>
      </c>
      <c r="Z37" s="212"/>
      <c r="AA37" s="212"/>
      <c r="AB37" s="212"/>
      <c r="AC37" s="212"/>
      <c r="AD37" s="212"/>
      <c r="AE37" s="212"/>
      <c r="AF37" s="212"/>
      <c r="AG37" s="212" t="s">
        <v>139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53" t="s">
        <v>169</v>
      </c>
      <c r="D38" s="225"/>
      <c r="E38" s="226">
        <v>10.220000000000001</v>
      </c>
      <c r="F38" s="223"/>
      <c r="G38" s="22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143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3" t="s">
        <v>170</v>
      </c>
      <c r="D39" s="225"/>
      <c r="E39" s="226">
        <v>4.95</v>
      </c>
      <c r="F39" s="223"/>
      <c r="G39" s="22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143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4"/>
      <c r="D40" s="244"/>
      <c r="E40" s="244"/>
      <c r="F40" s="244"/>
      <c r="G40" s="244"/>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144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5">
        <v>8</v>
      </c>
      <c r="B41" s="236" t="s">
        <v>171</v>
      </c>
      <c r="C41" s="251" t="s">
        <v>172</v>
      </c>
      <c r="D41" s="237" t="s">
        <v>152</v>
      </c>
      <c r="E41" s="238">
        <v>3.88</v>
      </c>
      <c r="F41" s="239"/>
      <c r="G41" s="240">
        <f>ROUND(E41*F41,2)</f>
        <v>0</v>
      </c>
      <c r="H41" s="239"/>
      <c r="I41" s="240">
        <f>ROUND(E41*H41,2)</f>
        <v>0</v>
      </c>
      <c r="J41" s="239"/>
      <c r="K41" s="240">
        <f>ROUND(E41*J41,2)</f>
        <v>0</v>
      </c>
      <c r="L41" s="240">
        <v>21</v>
      </c>
      <c r="M41" s="240">
        <f>G41*(1+L41/100)</f>
        <v>0</v>
      </c>
      <c r="N41" s="238">
        <v>3.5659999999999997E-2</v>
      </c>
      <c r="O41" s="238">
        <f>ROUND(E41*N41,2)</f>
        <v>0.14000000000000001</v>
      </c>
      <c r="P41" s="238">
        <v>0</v>
      </c>
      <c r="Q41" s="238">
        <f>ROUND(E41*P41,2)</f>
        <v>0</v>
      </c>
      <c r="R41" s="240" t="s">
        <v>135</v>
      </c>
      <c r="S41" s="240" t="s">
        <v>136</v>
      </c>
      <c r="T41" s="241" t="s">
        <v>136</v>
      </c>
      <c r="U41" s="223">
        <v>1.1841699999999999</v>
      </c>
      <c r="V41" s="223">
        <f>ROUND(E41*U41,2)</f>
        <v>4.59</v>
      </c>
      <c r="W41" s="223"/>
      <c r="X41" s="223" t="s">
        <v>137</v>
      </c>
      <c r="Y41" s="223" t="s">
        <v>138</v>
      </c>
      <c r="Z41" s="212"/>
      <c r="AA41" s="212"/>
      <c r="AB41" s="212"/>
      <c r="AC41" s="212"/>
      <c r="AD41" s="212"/>
      <c r="AE41" s="212"/>
      <c r="AF41" s="212"/>
      <c r="AG41" s="212" t="s">
        <v>139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2" t="s">
        <v>173</v>
      </c>
      <c r="D42" s="242"/>
      <c r="E42" s="242"/>
      <c r="F42" s="242"/>
      <c r="G42" s="242"/>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141</v>
      </c>
      <c r="AH42" s="212"/>
      <c r="AI42" s="212"/>
      <c r="AJ42" s="212"/>
      <c r="AK42" s="212"/>
      <c r="AL42" s="212"/>
      <c r="AM42" s="212"/>
      <c r="AN42" s="212"/>
      <c r="AO42" s="212"/>
      <c r="AP42" s="212"/>
      <c r="AQ42" s="212"/>
      <c r="AR42" s="212"/>
      <c r="AS42" s="212"/>
      <c r="AT42" s="212"/>
      <c r="AU42" s="212"/>
      <c r="AV42" s="212"/>
      <c r="AW42" s="212"/>
      <c r="AX42" s="212"/>
      <c r="AY42" s="212"/>
      <c r="AZ42" s="212"/>
      <c r="BA42" s="245" t="str">
        <f>C42</f>
        <v>okenního nebo dveřního, z pomocného pracovního lešení o výšce podlahy do 1900 mm a pro zatížení do 1,5 kPa,</v>
      </c>
      <c r="BB42" s="212"/>
      <c r="BC42" s="212"/>
      <c r="BD42" s="212"/>
      <c r="BE42" s="212"/>
      <c r="BF42" s="212"/>
      <c r="BG42" s="212"/>
      <c r="BH42" s="212"/>
    </row>
    <row r="43" spans="1:60" outlineLevel="2" x14ac:dyDescent="0.2">
      <c r="A43" s="219"/>
      <c r="B43" s="220"/>
      <c r="C43" s="253" t="s">
        <v>174</v>
      </c>
      <c r="D43" s="225"/>
      <c r="E43" s="226">
        <v>3.88</v>
      </c>
      <c r="F43" s="223"/>
      <c r="G43" s="22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143</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54"/>
      <c r="D44" s="244"/>
      <c r="E44" s="244"/>
      <c r="F44" s="244"/>
      <c r="G44" s="244"/>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144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5">
        <v>9</v>
      </c>
      <c r="B45" s="236" t="s">
        <v>175</v>
      </c>
      <c r="C45" s="251" t="s">
        <v>176</v>
      </c>
      <c r="D45" s="237" t="s">
        <v>177</v>
      </c>
      <c r="E45" s="238">
        <v>4.5</v>
      </c>
      <c r="F45" s="239"/>
      <c r="G45" s="240">
        <f>ROUND(E45*F45,2)</f>
        <v>0</v>
      </c>
      <c r="H45" s="239"/>
      <c r="I45" s="240">
        <f>ROUND(E45*H45,2)</f>
        <v>0</v>
      </c>
      <c r="J45" s="239"/>
      <c r="K45" s="240">
        <f>ROUND(E45*J45,2)</f>
        <v>0</v>
      </c>
      <c r="L45" s="240">
        <v>21</v>
      </c>
      <c r="M45" s="240">
        <f>G45*(1+L45/100)</f>
        <v>0</v>
      </c>
      <c r="N45" s="238">
        <v>4.6000000000000001E-4</v>
      </c>
      <c r="O45" s="238">
        <f>ROUND(E45*N45,2)</f>
        <v>0</v>
      </c>
      <c r="P45" s="238">
        <v>0</v>
      </c>
      <c r="Q45" s="238">
        <f>ROUND(E45*P45,2)</f>
        <v>0</v>
      </c>
      <c r="R45" s="240" t="s">
        <v>153</v>
      </c>
      <c r="S45" s="240" t="s">
        <v>136</v>
      </c>
      <c r="T45" s="241" t="s">
        <v>136</v>
      </c>
      <c r="U45" s="223">
        <v>0</v>
      </c>
      <c r="V45" s="223">
        <f>ROUND(E45*U45,2)</f>
        <v>0</v>
      </c>
      <c r="W45" s="223"/>
      <c r="X45" s="223" t="s">
        <v>137</v>
      </c>
      <c r="Y45" s="223" t="s">
        <v>138</v>
      </c>
      <c r="Z45" s="212"/>
      <c r="AA45" s="212"/>
      <c r="AB45" s="212"/>
      <c r="AC45" s="212"/>
      <c r="AD45" s="212"/>
      <c r="AE45" s="212"/>
      <c r="AF45" s="212"/>
      <c r="AG45" s="212" t="s">
        <v>139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52" t="s">
        <v>178</v>
      </c>
      <c r="D46" s="242"/>
      <c r="E46" s="242"/>
      <c r="F46" s="242"/>
      <c r="G46" s="242"/>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141</v>
      </c>
      <c r="AH46" s="212"/>
      <c r="AI46" s="212"/>
      <c r="AJ46" s="212"/>
      <c r="AK46" s="212"/>
      <c r="AL46" s="212"/>
      <c r="AM46" s="212"/>
      <c r="AN46" s="212"/>
      <c r="AO46" s="212"/>
      <c r="AP46" s="212"/>
      <c r="AQ46" s="212"/>
      <c r="AR46" s="212"/>
      <c r="AS46" s="212"/>
      <c r="AT46" s="212"/>
      <c r="AU46" s="212"/>
      <c r="AV46" s="212"/>
      <c r="AW46" s="212"/>
      <c r="AX46" s="212"/>
      <c r="AY46" s="212"/>
      <c r="AZ46" s="212"/>
      <c r="BA46" s="245" t="str">
        <f>C46</f>
        <v>omítka vápenocementová, strojně nebo ručně nanášená v podlaží i ve schodišti na jakýkoliv druh podkladu, kompletní souvrství</v>
      </c>
      <c r="BB46" s="212"/>
      <c r="BC46" s="212"/>
      <c r="BD46" s="212"/>
      <c r="BE46" s="212"/>
      <c r="BF46" s="212"/>
      <c r="BG46" s="212"/>
      <c r="BH46" s="212"/>
    </row>
    <row r="47" spans="1:60" outlineLevel="2" x14ac:dyDescent="0.2">
      <c r="A47" s="219"/>
      <c r="B47" s="220"/>
      <c r="C47" s="253" t="s">
        <v>179</v>
      </c>
      <c r="D47" s="225"/>
      <c r="E47" s="226">
        <v>4.5</v>
      </c>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143</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54"/>
      <c r="D48" s="244"/>
      <c r="E48" s="244"/>
      <c r="F48" s="244"/>
      <c r="G48" s="244"/>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144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5">
        <v>10</v>
      </c>
      <c r="B49" s="236" t="s">
        <v>180</v>
      </c>
      <c r="C49" s="251" t="s">
        <v>181</v>
      </c>
      <c r="D49" s="237" t="s">
        <v>177</v>
      </c>
      <c r="E49" s="238">
        <v>152.30000000000001</v>
      </c>
      <c r="F49" s="239"/>
      <c r="G49" s="240">
        <f>ROUND(E49*F49,2)</f>
        <v>0</v>
      </c>
      <c r="H49" s="239"/>
      <c r="I49" s="240">
        <f>ROUND(E49*H49,2)</f>
        <v>0</v>
      </c>
      <c r="J49" s="239"/>
      <c r="K49" s="240">
        <f>ROUND(E49*J49,2)</f>
        <v>0</v>
      </c>
      <c r="L49" s="240">
        <v>21</v>
      </c>
      <c r="M49" s="240">
        <f>G49*(1+L49/100)</f>
        <v>0</v>
      </c>
      <c r="N49" s="238">
        <v>3.7100000000000002E-3</v>
      </c>
      <c r="O49" s="238">
        <f>ROUND(E49*N49,2)</f>
        <v>0.56999999999999995</v>
      </c>
      <c r="P49" s="238">
        <v>0</v>
      </c>
      <c r="Q49" s="238">
        <f>ROUND(E49*P49,2)</f>
        <v>0</v>
      </c>
      <c r="R49" s="240" t="s">
        <v>182</v>
      </c>
      <c r="S49" s="240" t="s">
        <v>136</v>
      </c>
      <c r="T49" s="241" t="s">
        <v>136</v>
      </c>
      <c r="U49" s="223">
        <v>0.19136</v>
      </c>
      <c r="V49" s="223">
        <f>ROUND(E49*U49,2)</f>
        <v>29.14</v>
      </c>
      <c r="W49" s="223"/>
      <c r="X49" s="223" t="s">
        <v>183</v>
      </c>
      <c r="Y49" s="223" t="s">
        <v>138</v>
      </c>
      <c r="Z49" s="212"/>
      <c r="AA49" s="212"/>
      <c r="AB49" s="212"/>
      <c r="AC49" s="212"/>
      <c r="AD49" s="212"/>
      <c r="AE49" s="212"/>
      <c r="AF49" s="212"/>
      <c r="AG49" s="212" t="s">
        <v>184</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3" t="s">
        <v>185</v>
      </c>
      <c r="D50" s="225"/>
      <c r="E50" s="226">
        <v>152.30000000000001</v>
      </c>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143</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54"/>
      <c r="D51" s="244"/>
      <c r="E51" s="244"/>
      <c r="F51" s="244"/>
      <c r="G51" s="244"/>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144</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8" t="s">
        <v>130</v>
      </c>
      <c r="B52" s="229" t="s">
        <v>68</v>
      </c>
      <c r="C52" s="250" t="s">
        <v>69</v>
      </c>
      <c r="D52" s="230"/>
      <c r="E52" s="231"/>
      <c r="F52" s="232"/>
      <c r="G52" s="232">
        <f>SUMIF(AG53:AG60,"&lt;&gt;NOR",G53:G60)</f>
        <v>0</v>
      </c>
      <c r="H52" s="232"/>
      <c r="I52" s="232">
        <f>SUM(I53:I60)</f>
        <v>0</v>
      </c>
      <c r="J52" s="232"/>
      <c r="K52" s="232">
        <f>SUM(K53:K60)</f>
        <v>0</v>
      </c>
      <c r="L52" s="232"/>
      <c r="M52" s="232">
        <f>SUM(M53:M60)</f>
        <v>0</v>
      </c>
      <c r="N52" s="231"/>
      <c r="O52" s="231">
        <f>SUM(O53:O60)</f>
        <v>0.04</v>
      </c>
      <c r="P52" s="231"/>
      <c r="Q52" s="231">
        <f>SUM(Q53:Q60)</f>
        <v>0</v>
      </c>
      <c r="R52" s="232"/>
      <c r="S52" s="232"/>
      <c r="T52" s="233"/>
      <c r="U52" s="227"/>
      <c r="V52" s="227">
        <f>SUM(V53:V60)</f>
        <v>1.53</v>
      </c>
      <c r="W52" s="227"/>
      <c r="X52" s="227"/>
      <c r="Y52" s="227"/>
      <c r="AG52" t="s">
        <v>131</v>
      </c>
    </row>
    <row r="53" spans="1:60" ht="22.5" outlineLevel="1" x14ac:dyDescent="0.2">
      <c r="A53" s="235">
        <v>11</v>
      </c>
      <c r="B53" s="236" t="s">
        <v>186</v>
      </c>
      <c r="C53" s="251" t="s">
        <v>187</v>
      </c>
      <c r="D53" s="237" t="s">
        <v>152</v>
      </c>
      <c r="E53" s="238">
        <v>1.08</v>
      </c>
      <c r="F53" s="239"/>
      <c r="G53" s="240">
        <f>ROUND(E53*F53,2)</f>
        <v>0</v>
      </c>
      <c r="H53" s="239"/>
      <c r="I53" s="240">
        <f>ROUND(E53*H53,2)</f>
        <v>0</v>
      </c>
      <c r="J53" s="239"/>
      <c r="K53" s="240">
        <f>ROUND(E53*J53,2)</f>
        <v>0</v>
      </c>
      <c r="L53" s="240">
        <v>21</v>
      </c>
      <c r="M53" s="240">
        <f>G53*(1+L53/100)</f>
        <v>0</v>
      </c>
      <c r="N53" s="238">
        <v>3.2809999999999999E-2</v>
      </c>
      <c r="O53" s="238">
        <f>ROUND(E53*N53,2)</f>
        <v>0.04</v>
      </c>
      <c r="P53" s="238">
        <v>0</v>
      </c>
      <c r="Q53" s="238">
        <f>ROUND(E53*P53,2)</f>
        <v>0</v>
      </c>
      <c r="R53" s="240" t="s">
        <v>153</v>
      </c>
      <c r="S53" s="240" t="s">
        <v>136</v>
      </c>
      <c r="T53" s="241" t="s">
        <v>136</v>
      </c>
      <c r="U53" s="223">
        <v>1.4157999999999999</v>
      </c>
      <c r="V53" s="223">
        <f>ROUND(E53*U53,2)</f>
        <v>1.53</v>
      </c>
      <c r="W53" s="223"/>
      <c r="X53" s="223" t="s">
        <v>137</v>
      </c>
      <c r="Y53" s="223" t="s">
        <v>138</v>
      </c>
      <c r="Z53" s="212"/>
      <c r="AA53" s="212"/>
      <c r="AB53" s="212"/>
      <c r="AC53" s="212"/>
      <c r="AD53" s="212"/>
      <c r="AE53" s="212"/>
      <c r="AF53" s="212"/>
      <c r="AG53" s="212" t="s">
        <v>139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33.75" outlineLevel="2" x14ac:dyDescent="0.2">
      <c r="A54" s="219"/>
      <c r="B54" s="220"/>
      <c r="C54" s="252" t="s">
        <v>188</v>
      </c>
      <c r="D54" s="242"/>
      <c r="E54" s="242"/>
      <c r="F54" s="242"/>
      <c r="G54" s="242"/>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141</v>
      </c>
      <c r="AH54" s="212"/>
      <c r="AI54" s="212"/>
      <c r="AJ54" s="212"/>
      <c r="AK54" s="212"/>
      <c r="AL54" s="212"/>
      <c r="AM54" s="212"/>
      <c r="AN54" s="212"/>
      <c r="AO54" s="212"/>
      <c r="AP54" s="212"/>
      <c r="AQ54" s="212"/>
      <c r="AR54" s="212"/>
      <c r="AS54" s="212"/>
      <c r="AT54" s="212"/>
      <c r="AU54" s="212"/>
      <c r="AV54" s="212"/>
      <c r="AW54" s="212"/>
      <c r="AX54" s="212"/>
      <c r="AY54" s="212"/>
      <c r="AZ54" s="212"/>
      <c r="BA54" s="245" t="str">
        <f>C54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54" s="212"/>
      <c r="BC54" s="212"/>
      <c r="BD54" s="212"/>
      <c r="BE54" s="212"/>
      <c r="BF54" s="212"/>
      <c r="BG54" s="212"/>
      <c r="BH54" s="212"/>
    </row>
    <row r="55" spans="1:60" outlineLevel="2" x14ac:dyDescent="0.2">
      <c r="A55" s="219"/>
      <c r="B55" s="220"/>
      <c r="C55" s="253" t="s">
        <v>189</v>
      </c>
      <c r="D55" s="225"/>
      <c r="E55" s="226">
        <v>0.27</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143</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3" t="s">
        <v>190</v>
      </c>
      <c r="D56" s="225"/>
      <c r="E56" s="226">
        <v>0.81</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143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54"/>
      <c r="D57" s="244"/>
      <c r="E57" s="244"/>
      <c r="F57" s="244"/>
      <c r="G57" s="244"/>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144</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5">
        <v>12</v>
      </c>
      <c r="B58" s="236" t="s">
        <v>191</v>
      </c>
      <c r="C58" s="251" t="s">
        <v>192</v>
      </c>
      <c r="D58" s="237" t="s">
        <v>177</v>
      </c>
      <c r="E58" s="238">
        <v>4.5</v>
      </c>
      <c r="F58" s="239"/>
      <c r="G58" s="240">
        <f>ROUND(E58*F58,2)</f>
        <v>0</v>
      </c>
      <c r="H58" s="239"/>
      <c r="I58" s="240">
        <f>ROUND(E58*H58,2)</f>
        <v>0</v>
      </c>
      <c r="J58" s="239"/>
      <c r="K58" s="240">
        <f>ROUND(E58*J58,2)</f>
        <v>0</v>
      </c>
      <c r="L58" s="240">
        <v>21</v>
      </c>
      <c r="M58" s="240">
        <f>G58*(1+L58/100)</f>
        <v>0</v>
      </c>
      <c r="N58" s="238">
        <v>4.4999999999999999E-4</v>
      </c>
      <c r="O58" s="238">
        <f>ROUND(E58*N58,2)</f>
        <v>0</v>
      </c>
      <c r="P58" s="238">
        <v>0</v>
      </c>
      <c r="Q58" s="238">
        <f>ROUND(E58*P58,2)</f>
        <v>0</v>
      </c>
      <c r="R58" s="240" t="s">
        <v>153</v>
      </c>
      <c r="S58" s="240" t="s">
        <v>136</v>
      </c>
      <c r="T58" s="241" t="s">
        <v>136</v>
      </c>
      <c r="U58" s="223">
        <v>0</v>
      </c>
      <c r="V58" s="223">
        <f>ROUND(E58*U58,2)</f>
        <v>0</v>
      </c>
      <c r="W58" s="223"/>
      <c r="X58" s="223" t="s">
        <v>137</v>
      </c>
      <c r="Y58" s="223" t="s">
        <v>138</v>
      </c>
      <c r="Z58" s="212"/>
      <c r="AA58" s="212"/>
      <c r="AB58" s="212"/>
      <c r="AC58" s="212"/>
      <c r="AD58" s="212"/>
      <c r="AE58" s="212"/>
      <c r="AF58" s="212"/>
      <c r="AG58" s="212" t="s">
        <v>139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3" t="s">
        <v>179</v>
      </c>
      <c r="D59" s="225"/>
      <c r="E59" s="226">
        <v>4.5</v>
      </c>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143</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54"/>
      <c r="D60" s="244"/>
      <c r="E60" s="244"/>
      <c r="F60" s="244"/>
      <c r="G60" s="244"/>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144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8" t="s">
        <v>130</v>
      </c>
      <c r="B61" s="229" t="s">
        <v>70</v>
      </c>
      <c r="C61" s="250" t="s">
        <v>71</v>
      </c>
      <c r="D61" s="230"/>
      <c r="E61" s="231"/>
      <c r="F61" s="232"/>
      <c r="G61" s="232">
        <f>SUMIF(AG62:AG73,"&lt;&gt;NOR",G62:G73)</f>
        <v>0</v>
      </c>
      <c r="H61" s="232"/>
      <c r="I61" s="232">
        <f>SUM(I62:I73)</f>
        <v>0</v>
      </c>
      <c r="J61" s="232"/>
      <c r="K61" s="232">
        <f>SUM(K62:K73)</f>
        <v>0</v>
      </c>
      <c r="L61" s="232"/>
      <c r="M61" s="232">
        <f>SUM(M62:M73)</f>
        <v>0</v>
      </c>
      <c r="N61" s="231"/>
      <c r="O61" s="231">
        <f>SUM(O62:O73)</f>
        <v>0.84000000000000008</v>
      </c>
      <c r="P61" s="231"/>
      <c r="Q61" s="231">
        <f>SUM(Q62:Q73)</f>
        <v>0</v>
      </c>
      <c r="R61" s="232"/>
      <c r="S61" s="232"/>
      <c r="T61" s="233"/>
      <c r="U61" s="227"/>
      <c r="V61" s="227">
        <f>SUM(V62:V73)</f>
        <v>1.4</v>
      </c>
      <c r="W61" s="227"/>
      <c r="X61" s="227"/>
      <c r="Y61" s="227"/>
      <c r="AG61" t="s">
        <v>131</v>
      </c>
    </row>
    <row r="62" spans="1:60" outlineLevel="1" x14ac:dyDescent="0.2">
      <c r="A62" s="235">
        <v>13</v>
      </c>
      <c r="B62" s="236" t="s">
        <v>193</v>
      </c>
      <c r="C62" s="251" t="s">
        <v>194</v>
      </c>
      <c r="D62" s="237" t="s">
        <v>134</v>
      </c>
      <c r="E62" s="238">
        <v>0.245</v>
      </c>
      <c r="F62" s="239"/>
      <c r="G62" s="240">
        <f>ROUND(E62*F62,2)</f>
        <v>0</v>
      </c>
      <c r="H62" s="239"/>
      <c r="I62" s="240">
        <f>ROUND(E62*H62,2)</f>
        <v>0</v>
      </c>
      <c r="J62" s="239"/>
      <c r="K62" s="240">
        <f>ROUND(E62*J62,2)</f>
        <v>0</v>
      </c>
      <c r="L62" s="240">
        <v>21</v>
      </c>
      <c r="M62" s="240">
        <f>G62*(1+L62/100)</f>
        <v>0</v>
      </c>
      <c r="N62" s="238">
        <v>2.5249999999999999</v>
      </c>
      <c r="O62" s="238">
        <f>ROUND(E62*N62,2)</f>
        <v>0.62</v>
      </c>
      <c r="P62" s="238">
        <v>0</v>
      </c>
      <c r="Q62" s="238">
        <f>ROUND(E62*P62,2)</f>
        <v>0</v>
      </c>
      <c r="R62" s="240" t="s">
        <v>153</v>
      </c>
      <c r="S62" s="240" t="s">
        <v>136</v>
      </c>
      <c r="T62" s="241" t="s">
        <v>136</v>
      </c>
      <c r="U62" s="223">
        <v>2.58</v>
      </c>
      <c r="V62" s="223">
        <f>ROUND(E62*U62,2)</f>
        <v>0.63</v>
      </c>
      <c r="W62" s="223"/>
      <c r="X62" s="223" t="s">
        <v>137</v>
      </c>
      <c r="Y62" s="223" t="s">
        <v>138</v>
      </c>
      <c r="Z62" s="212"/>
      <c r="AA62" s="212"/>
      <c r="AB62" s="212"/>
      <c r="AC62" s="212"/>
      <c r="AD62" s="212"/>
      <c r="AE62" s="212"/>
      <c r="AF62" s="212"/>
      <c r="AG62" s="212" t="s">
        <v>139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52" t="s">
        <v>195</v>
      </c>
      <c r="D63" s="242"/>
      <c r="E63" s="242"/>
      <c r="F63" s="242"/>
      <c r="G63" s="242"/>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141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3" t="s">
        <v>196</v>
      </c>
      <c r="D64" s="225"/>
      <c r="E64" s="226">
        <v>0.24</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143</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4"/>
      <c r="D65" s="244"/>
      <c r="E65" s="244"/>
      <c r="F65" s="244"/>
      <c r="G65" s="244"/>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144</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35">
        <v>14</v>
      </c>
      <c r="B66" s="236" t="s">
        <v>197</v>
      </c>
      <c r="C66" s="251" t="s">
        <v>198</v>
      </c>
      <c r="D66" s="237" t="s">
        <v>199</v>
      </c>
      <c r="E66" s="238">
        <v>1.447E-2</v>
      </c>
      <c r="F66" s="239"/>
      <c r="G66" s="240">
        <f>ROUND(E66*F66,2)</f>
        <v>0</v>
      </c>
      <c r="H66" s="239"/>
      <c r="I66" s="240">
        <f>ROUND(E66*H66,2)</f>
        <v>0</v>
      </c>
      <c r="J66" s="239"/>
      <c r="K66" s="240">
        <f>ROUND(E66*J66,2)</f>
        <v>0</v>
      </c>
      <c r="L66" s="240">
        <v>21</v>
      </c>
      <c r="M66" s="240">
        <f>G66*(1+L66/100)</f>
        <v>0</v>
      </c>
      <c r="N66" s="238">
        <v>1.08961</v>
      </c>
      <c r="O66" s="238">
        <f>ROUND(E66*N66,2)</f>
        <v>0.02</v>
      </c>
      <c r="P66" s="238">
        <v>0</v>
      </c>
      <c r="Q66" s="238">
        <f>ROUND(E66*P66,2)</f>
        <v>0</v>
      </c>
      <c r="R66" s="240" t="s">
        <v>153</v>
      </c>
      <c r="S66" s="240" t="s">
        <v>136</v>
      </c>
      <c r="T66" s="241" t="s">
        <v>136</v>
      </c>
      <c r="U66" s="223">
        <v>15.231</v>
      </c>
      <c r="V66" s="223">
        <f>ROUND(E66*U66,2)</f>
        <v>0.22</v>
      </c>
      <c r="W66" s="223"/>
      <c r="X66" s="223" t="s">
        <v>137</v>
      </c>
      <c r="Y66" s="223" t="s">
        <v>138</v>
      </c>
      <c r="Z66" s="212"/>
      <c r="AA66" s="212"/>
      <c r="AB66" s="212"/>
      <c r="AC66" s="212"/>
      <c r="AD66" s="212"/>
      <c r="AE66" s="212"/>
      <c r="AF66" s="212"/>
      <c r="AG66" s="212" t="s">
        <v>139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2" t="s">
        <v>200</v>
      </c>
      <c r="D67" s="242"/>
      <c r="E67" s="242"/>
      <c r="F67" s="242"/>
      <c r="G67" s="242"/>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141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53" t="s">
        <v>201</v>
      </c>
      <c r="D68" s="225"/>
      <c r="E68" s="226">
        <v>0.01</v>
      </c>
      <c r="F68" s="223"/>
      <c r="G68" s="223"/>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143</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54"/>
      <c r="D69" s="244"/>
      <c r="E69" s="244"/>
      <c r="F69" s="244"/>
      <c r="G69" s="244"/>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144</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35">
        <v>15</v>
      </c>
      <c r="B70" s="236" t="s">
        <v>202</v>
      </c>
      <c r="C70" s="251" t="s">
        <v>203</v>
      </c>
      <c r="D70" s="237" t="s">
        <v>152</v>
      </c>
      <c r="E70" s="238">
        <v>1.62</v>
      </c>
      <c r="F70" s="239"/>
      <c r="G70" s="240">
        <f>ROUND(E70*F70,2)</f>
        <v>0</v>
      </c>
      <c r="H70" s="239"/>
      <c r="I70" s="240">
        <f>ROUND(E70*H70,2)</f>
        <v>0</v>
      </c>
      <c r="J70" s="239"/>
      <c r="K70" s="240">
        <f>ROUND(E70*J70,2)</f>
        <v>0</v>
      </c>
      <c r="L70" s="240">
        <v>21</v>
      </c>
      <c r="M70" s="240">
        <f>G70*(1+L70/100)</f>
        <v>0</v>
      </c>
      <c r="N70" s="238">
        <v>0.1231</v>
      </c>
      <c r="O70" s="238">
        <f>ROUND(E70*N70,2)</f>
        <v>0.2</v>
      </c>
      <c r="P70" s="238">
        <v>0</v>
      </c>
      <c r="Q70" s="238">
        <f>ROUND(E70*P70,2)</f>
        <v>0</v>
      </c>
      <c r="R70" s="240" t="s">
        <v>153</v>
      </c>
      <c r="S70" s="240" t="s">
        <v>136</v>
      </c>
      <c r="T70" s="241" t="s">
        <v>136</v>
      </c>
      <c r="U70" s="223">
        <v>0.33700000000000002</v>
      </c>
      <c r="V70" s="223">
        <f>ROUND(E70*U70,2)</f>
        <v>0.55000000000000004</v>
      </c>
      <c r="W70" s="223"/>
      <c r="X70" s="223" t="s">
        <v>137</v>
      </c>
      <c r="Y70" s="223" t="s">
        <v>138</v>
      </c>
      <c r="Z70" s="212"/>
      <c r="AA70" s="212"/>
      <c r="AB70" s="212"/>
      <c r="AC70" s="212"/>
      <c r="AD70" s="212"/>
      <c r="AE70" s="212"/>
      <c r="AF70" s="212"/>
      <c r="AG70" s="212" t="s">
        <v>162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45" outlineLevel="2" x14ac:dyDescent="0.2">
      <c r="A71" s="219"/>
      <c r="B71" s="220"/>
      <c r="C71" s="252" t="s">
        <v>204</v>
      </c>
      <c r="D71" s="242"/>
      <c r="E71" s="242"/>
      <c r="F71" s="242"/>
      <c r="G71" s="242"/>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141</v>
      </c>
      <c r="AH71" s="212"/>
      <c r="AI71" s="212"/>
      <c r="AJ71" s="212"/>
      <c r="AK71" s="212"/>
      <c r="AL71" s="212"/>
      <c r="AM71" s="212"/>
      <c r="AN71" s="212"/>
      <c r="AO71" s="212"/>
      <c r="AP71" s="212"/>
      <c r="AQ71" s="212"/>
      <c r="AR71" s="212"/>
      <c r="AS71" s="212"/>
      <c r="AT71" s="212"/>
      <c r="AU71" s="212"/>
      <c r="AV71" s="212"/>
      <c r="AW71" s="212"/>
      <c r="AX71" s="212"/>
      <c r="AY71" s="212"/>
      <c r="AZ71" s="212"/>
      <c r="BA71" s="245" t="str">
        <f>C71</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71" s="212"/>
      <c r="BC71" s="212"/>
      <c r="BD71" s="212"/>
      <c r="BE71" s="212"/>
      <c r="BF71" s="212"/>
      <c r="BG71" s="212"/>
      <c r="BH71" s="212"/>
    </row>
    <row r="72" spans="1:60" outlineLevel="2" x14ac:dyDescent="0.2">
      <c r="A72" s="219"/>
      <c r="B72" s="220"/>
      <c r="C72" s="253" t="s">
        <v>205</v>
      </c>
      <c r="D72" s="225"/>
      <c r="E72" s="226">
        <v>1.62</v>
      </c>
      <c r="F72" s="223"/>
      <c r="G72" s="223"/>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143</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4"/>
      <c r="D73" s="244"/>
      <c r="E73" s="244"/>
      <c r="F73" s="244"/>
      <c r="G73" s="244"/>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144</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8" t="s">
        <v>130</v>
      </c>
      <c r="B74" s="229" t="s">
        <v>72</v>
      </c>
      <c r="C74" s="250" t="s">
        <v>73</v>
      </c>
      <c r="D74" s="230"/>
      <c r="E74" s="231"/>
      <c r="F74" s="232"/>
      <c r="G74" s="232">
        <f>SUMIF(AG75:AG85,"&lt;&gt;NOR",G75:G85)</f>
        <v>0</v>
      </c>
      <c r="H74" s="232"/>
      <c r="I74" s="232">
        <f>SUM(I75:I85)</f>
        <v>0</v>
      </c>
      <c r="J74" s="232"/>
      <c r="K74" s="232">
        <f>SUM(K75:K85)</f>
        <v>0</v>
      </c>
      <c r="L74" s="232"/>
      <c r="M74" s="232">
        <f>SUM(M75:M85)</f>
        <v>0</v>
      </c>
      <c r="N74" s="231"/>
      <c r="O74" s="231">
        <f>SUM(O75:O85)</f>
        <v>0.99</v>
      </c>
      <c r="P74" s="231"/>
      <c r="Q74" s="231">
        <f>SUM(Q75:Q85)</f>
        <v>0</v>
      </c>
      <c r="R74" s="232"/>
      <c r="S74" s="232"/>
      <c r="T74" s="233"/>
      <c r="U74" s="227"/>
      <c r="V74" s="227">
        <f>SUM(V75:V85)</f>
        <v>53.56</v>
      </c>
      <c r="W74" s="227"/>
      <c r="X74" s="227"/>
      <c r="Y74" s="227"/>
      <c r="AG74" t="s">
        <v>131</v>
      </c>
    </row>
    <row r="75" spans="1:60" ht="22.5" outlineLevel="1" x14ac:dyDescent="0.2">
      <c r="A75" s="235">
        <v>16</v>
      </c>
      <c r="B75" s="236" t="s">
        <v>206</v>
      </c>
      <c r="C75" s="251" t="s">
        <v>207</v>
      </c>
      <c r="D75" s="237" t="s">
        <v>208</v>
      </c>
      <c r="E75" s="238">
        <v>16</v>
      </c>
      <c r="F75" s="239"/>
      <c r="G75" s="240">
        <f>ROUND(E75*F75,2)</f>
        <v>0</v>
      </c>
      <c r="H75" s="239"/>
      <c r="I75" s="240">
        <f>ROUND(E75*H75,2)</f>
        <v>0</v>
      </c>
      <c r="J75" s="239"/>
      <c r="K75" s="240">
        <f>ROUND(E75*J75,2)</f>
        <v>0</v>
      </c>
      <c r="L75" s="240">
        <v>21</v>
      </c>
      <c r="M75" s="240">
        <f>G75*(1+L75/100)</f>
        <v>0</v>
      </c>
      <c r="N75" s="238">
        <v>4.3200000000000002E-2</v>
      </c>
      <c r="O75" s="238">
        <f>ROUND(E75*N75,2)</f>
        <v>0.69</v>
      </c>
      <c r="P75" s="238">
        <v>0</v>
      </c>
      <c r="Q75" s="238">
        <f>ROUND(E75*P75,2)</f>
        <v>0</v>
      </c>
      <c r="R75" s="240" t="s">
        <v>153</v>
      </c>
      <c r="S75" s="240" t="s">
        <v>136</v>
      </c>
      <c r="T75" s="241" t="s">
        <v>136</v>
      </c>
      <c r="U75" s="223">
        <v>3.258</v>
      </c>
      <c r="V75" s="223">
        <f>ROUND(E75*U75,2)</f>
        <v>52.13</v>
      </c>
      <c r="W75" s="223"/>
      <c r="X75" s="223" t="s">
        <v>137</v>
      </c>
      <c r="Y75" s="223" t="s">
        <v>138</v>
      </c>
      <c r="Z75" s="212"/>
      <c r="AA75" s="212"/>
      <c r="AB75" s="212"/>
      <c r="AC75" s="212"/>
      <c r="AD75" s="212"/>
      <c r="AE75" s="212"/>
      <c r="AF75" s="212"/>
      <c r="AG75" s="212" t="s">
        <v>139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2" x14ac:dyDescent="0.2">
      <c r="A76" s="219"/>
      <c r="B76" s="220"/>
      <c r="C76" s="252" t="s">
        <v>209</v>
      </c>
      <c r="D76" s="242"/>
      <c r="E76" s="242"/>
      <c r="F76" s="242"/>
      <c r="G76" s="242"/>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141</v>
      </c>
      <c r="AH76" s="212"/>
      <c r="AI76" s="212"/>
      <c r="AJ76" s="212"/>
      <c r="AK76" s="212"/>
      <c r="AL76" s="212"/>
      <c r="AM76" s="212"/>
      <c r="AN76" s="212"/>
      <c r="AO76" s="212"/>
      <c r="AP76" s="212"/>
      <c r="AQ76" s="212"/>
      <c r="AR76" s="212"/>
      <c r="AS76" s="212"/>
      <c r="AT76" s="212"/>
      <c r="AU76" s="212"/>
      <c r="AV76" s="212"/>
      <c r="AW76" s="212"/>
      <c r="AX76" s="212"/>
      <c r="AY76" s="212"/>
      <c r="AZ76" s="212"/>
      <c r="BA76" s="245" t="str">
        <f>C76</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76" s="212"/>
      <c r="BC76" s="212"/>
      <c r="BD76" s="212"/>
      <c r="BE76" s="212"/>
      <c r="BF76" s="212"/>
      <c r="BG76" s="212"/>
      <c r="BH76" s="212"/>
    </row>
    <row r="77" spans="1:60" outlineLevel="2" x14ac:dyDescent="0.2">
      <c r="A77" s="219"/>
      <c r="B77" s="220"/>
      <c r="C77" s="254"/>
      <c r="D77" s="244"/>
      <c r="E77" s="244"/>
      <c r="F77" s="244"/>
      <c r="G77" s="244"/>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144</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5">
        <v>17</v>
      </c>
      <c r="B78" s="236" t="s">
        <v>210</v>
      </c>
      <c r="C78" s="251" t="s">
        <v>211</v>
      </c>
      <c r="D78" s="237" t="s">
        <v>177</v>
      </c>
      <c r="E78" s="238">
        <v>2.7</v>
      </c>
      <c r="F78" s="239"/>
      <c r="G78" s="240">
        <f>ROUND(E78*F78,2)</f>
        <v>0</v>
      </c>
      <c r="H78" s="239"/>
      <c r="I78" s="240">
        <f>ROUND(E78*H78,2)</f>
        <v>0</v>
      </c>
      <c r="J78" s="239"/>
      <c r="K78" s="240">
        <f>ROUND(E78*J78,2)</f>
        <v>0</v>
      </c>
      <c r="L78" s="240">
        <v>21</v>
      </c>
      <c r="M78" s="240">
        <f>G78*(1+L78/100)</f>
        <v>0</v>
      </c>
      <c r="N78" s="238">
        <v>1.4069999999999999E-2</v>
      </c>
      <c r="O78" s="238">
        <f>ROUND(E78*N78,2)</f>
        <v>0.04</v>
      </c>
      <c r="P78" s="238">
        <v>0</v>
      </c>
      <c r="Q78" s="238">
        <f>ROUND(E78*P78,2)</f>
        <v>0</v>
      </c>
      <c r="R78" s="240" t="s">
        <v>153</v>
      </c>
      <c r="S78" s="240" t="s">
        <v>136</v>
      </c>
      <c r="T78" s="241" t="s">
        <v>136</v>
      </c>
      <c r="U78" s="223">
        <v>0.53</v>
      </c>
      <c r="V78" s="223">
        <f>ROUND(E78*U78,2)</f>
        <v>1.43</v>
      </c>
      <c r="W78" s="223"/>
      <c r="X78" s="223" t="s">
        <v>137</v>
      </c>
      <c r="Y78" s="223" t="s">
        <v>138</v>
      </c>
      <c r="Z78" s="212"/>
      <c r="AA78" s="212"/>
      <c r="AB78" s="212"/>
      <c r="AC78" s="212"/>
      <c r="AD78" s="212"/>
      <c r="AE78" s="212"/>
      <c r="AF78" s="212"/>
      <c r="AG78" s="212" t="s">
        <v>162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52" t="s">
        <v>212</v>
      </c>
      <c r="D79" s="242"/>
      <c r="E79" s="242"/>
      <c r="F79" s="242"/>
      <c r="G79" s="242"/>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141</v>
      </c>
      <c r="AH79" s="212"/>
      <c r="AI79" s="212"/>
      <c r="AJ79" s="212"/>
      <c r="AK79" s="212"/>
      <c r="AL79" s="212"/>
      <c r="AM79" s="212"/>
      <c r="AN79" s="212"/>
      <c r="AO79" s="212"/>
      <c r="AP79" s="212"/>
      <c r="AQ79" s="212"/>
      <c r="AR79" s="212"/>
      <c r="AS79" s="212"/>
      <c r="AT79" s="212"/>
      <c r="AU79" s="212"/>
      <c r="AV79" s="212"/>
      <c r="AW79" s="212"/>
      <c r="AX79" s="212"/>
      <c r="AY79" s="212"/>
      <c r="AZ79" s="212"/>
      <c r="BA79" s="245" t="str">
        <f>C79</f>
        <v>na montážní pěnu, zapravení omítky pod parapetem, těsnění spáry mezi parapetem a rámem okna, dodávka silikonu.</v>
      </c>
      <c r="BB79" s="212"/>
      <c r="BC79" s="212"/>
      <c r="BD79" s="212"/>
      <c r="BE79" s="212"/>
      <c r="BF79" s="212"/>
      <c r="BG79" s="212"/>
      <c r="BH79" s="212"/>
    </row>
    <row r="80" spans="1:60" outlineLevel="2" x14ac:dyDescent="0.2">
      <c r="A80" s="219"/>
      <c r="B80" s="220"/>
      <c r="C80" s="253" t="s">
        <v>213</v>
      </c>
      <c r="D80" s="225"/>
      <c r="E80" s="226">
        <v>2.7</v>
      </c>
      <c r="F80" s="223"/>
      <c r="G80" s="223"/>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143</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54"/>
      <c r="D81" s="244"/>
      <c r="E81" s="244"/>
      <c r="F81" s="244"/>
      <c r="G81" s="244"/>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144</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35">
        <v>18</v>
      </c>
      <c r="B82" s="236" t="s">
        <v>214</v>
      </c>
      <c r="C82" s="251" t="s">
        <v>215</v>
      </c>
      <c r="D82" s="237" t="s">
        <v>208</v>
      </c>
      <c r="E82" s="238">
        <v>5</v>
      </c>
      <c r="F82" s="239"/>
      <c r="G82" s="240">
        <f>ROUND(E82*F82,2)</f>
        <v>0</v>
      </c>
      <c r="H82" s="239"/>
      <c r="I82" s="240">
        <f>ROUND(E82*H82,2)</f>
        <v>0</v>
      </c>
      <c r="J82" s="239"/>
      <c r="K82" s="240">
        <f>ROUND(E82*J82,2)</f>
        <v>0</v>
      </c>
      <c r="L82" s="240">
        <v>21</v>
      </c>
      <c r="M82" s="240">
        <f>G82*(1+L82/100)</f>
        <v>0</v>
      </c>
      <c r="N82" s="238">
        <v>1.5699999999999999E-2</v>
      </c>
      <c r="O82" s="238">
        <f>ROUND(E82*N82,2)</f>
        <v>0.08</v>
      </c>
      <c r="P82" s="238">
        <v>0</v>
      </c>
      <c r="Q82" s="238">
        <f>ROUND(E82*P82,2)</f>
        <v>0</v>
      </c>
      <c r="R82" s="240" t="s">
        <v>216</v>
      </c>
      <c r="S82" s="240" t="s">
        <v>136</v>
      </c>
      <c r="T82" s="241" t="s">
        <v>136</v>
      </c>
      <c r="U82" s="223">
        <v>0</v>
      </c>
      <c r="V82" s="223">
        <f>ROUND(E82*U82,2)</f>
        <v>0</v>
      </c>
      <c r="W82" s="223"/>
      <c r="X82" s="223" t="s">
        <v>217</v>
      </c>
      <c r="Y82" s="223" t="s">
        <v>138</v>
      </c>
      <c r="Z82" s="212"/>
      <c r="AA82" s="212"/>
      <c r="AB82" s="212"/>
      <c r="AC82" s="212"/>
      <c r="AD82" s="212"/>
      <c r="AE82" s="212"/>
      <c r="AF82" s="212"/>
      <c r="AG82" s="212" t="s">
        <v>218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5"/>
      <c r="D83" s="246"/>
      <c r="E83" s="246"/>
      <c r="F83" s="246"/>
      <c r="G83" s="246"/>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144</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33.75" outlineLevel="1" x14ac:dyDescent="0.2">
      <c r="A84" s="235">
        <v>19</v>
      </c>
      <c r="B84" s="236" t="s">
        <v>219</v>
      </c>
      <c r="C84" s="251" t="s">
        <v>220</v>
      </c>
      <c r="D84" s="237" t="s">
        <v>208</v>
      </c>
      <c r="E84" s="238">
        <v>11</v>
      </c>
      <c r="F84" s="239"/>
      <c r="G84" s="240">
        <f>ROUND(E84*F84,2)</f>
        <v>0</v>
      </c>
      <c r="H84" s="239"/>
      <c r="I84" s="240">
        <f>ROUND(E84*H84,2)</f>
        <v>0</v>
      </c>
      <c r="J84" s="239"/>
      <c r="K84" s="240">
        <f>ROUND(E84*J84,2)</f>
        <v>0</v>
      </c>
      <c r="L84" s="240">
        <v>21</v>
      </c>
      <c r="M84" s="240">
        <f>G84*(1+L84/100)</f>
        <v>0</v>
      </c>
      <c r="N84" s="238">
        <v>1.6E-2</v>
      </c>
      <c r="O84" s="238">
        <f>ROUND(E84*N84,2)</f>
        <v>0.18</v>
      </c>
      <c r="P84" s="238">
        <v>0</v>
      </c>
      <c r="Q84" s="238">
        <f>ROUND(E84*P84,2)</f>
        <v>0</v>
      </c>
      <c r="R84" s="240" t="s">
        <v>216</v>
      </c>
      <c r="S84" s="240" t="s">
        <v>136</v>
      </c>
      <c r="T84" s="241" t="s">
        <v>136</v>
      </c>
      <c r="U84" s="223">
        <v>0</v>
      </c>
      <c r="V84" s="223">
        <f>ROUND(E84*U84,2)</f>
        <v>0</v>
      </c>
      <c r="W84" s="223"/>
      <c r="X84" s="223" t="s">
        <v>217</v>
      </c>
      <c r="Y84" s="223" t="s">
        <v>138</v>
      </c>
      <c r="Z84" s="212"/>
      <c r="AA84" s="212"/>
      <c r="AB84" s="212"/>
      <c r="AC84" s="212"/>
      <c r="AD84" s="212"/>
      <c r="AE84" s="212"/>
      <c r="AF84" s="212"/>
      <c r="AG84" s="212" t="s">
        <v>218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5"/>
      <c r="D85" s="246"/>
      <c r="E85" s="246"/>
      <c r="F85" s="246"/>
      <c r="G85" s="246"/>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144</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x14ac:dyDescent="0.2">
      <c r="A86" s="228" t="s">
        <v>130</v>
      </c>
      <c r="B86" s="229" t="s">
        <v>74</v>
      </c>
      <c r="C86" s="250" t="s">
        <v>75</v>
      </c>
      <c r="D86" s="230"/>
      <c r="E86" s="231"/>
      <c r="F86" s="232"/>
      <c r="G86" s="232">
        <f>SUMIF(AG87:AG97,"&lt;&gt;NOR",G87:G97)</f>
        <v>0</v>
      </c>
      <c r="H86" s="232"/>
      <c r="I86" s="232">
        <f>SUM(I87:I97)</f>
        <v>0</v>
      </c>
      <c r="J86" s="232"/>
      <c r="K86" s="232">
        <f>SUM(K87:K97)</f>
        <v>0</v>
      </c>
      <c r="L86" s="232"/>
      <c r="M86" s="232">
        <f>SUM(M87:M97)</f>
        <v>0</v>
      </c>
      <c r="N86" s="231"/>
      <c r="O86" s="231">
        <f>SUM(O87:O97)</f>
        <v>1.4300000000000002</v>
      </c>
      <c r="P86" s="231"/>
      <c r="Q86" s="231">
        <f>SUM(Q87:Q97)</f>
        <v>0</v>
      </c>
      <c r="R86" s="232"/>
      <c r="S86" s="232"/>
      <c r="T86" s="233"/>
      <c r="U86" s="227"/>
      <c r="V86" s="227">
        <f>SUM(V87:V97)</f>
        <v>21.650000000000002</v>
      </c>
      <c r="W86" s="227"/>
      <c r="X86" s="227"/>
      <c r="Y86" s="227"/>
      <c r="AG86" t="s">
        <v>131</v>
      </c>
    </row>
    <row r="87" spans="1:60" ht="22.5" outlineLevel="1" x14ac:dyDescent="0.2">
      <c r="A87" s="235">
        <v>20</v>
      </c>
      <c r="B87" s="236" t="s">
        <v>221</v>
      </c>
      <c r="C87" s="251" t="s">
        <v>222</v>
      </c>
      <c r="D87" s="237" t="s">
        <v>152</v>
      </c>
      <c r="E87" s="238">
        <v>72.25</v>
      </c>
      <c r="F87" s="239"/>
      <c r="G87" s="240">
        <f>ROUND(E87*F87,2)</f>
        <v>0</v>
      </c>
      <c r="H87" s="239"/>
      <c r="I87" s="240">
        <f>ROUND(E87*H87,2)</f>
        <v>0</v>
      </c>
      <c r="J87" s="239"/>
      <c r="K87" s="240">
        <f>ROUND(E87*J87,2)</f>
        <v>0</v>
      </c>
      <c r="L87" s="240">
        <v>21</v>
      </c>
      <c r="M87" s="240">
        <f>G87*(1+L87/100)</f>
        <v>0</v>
      </c>
      <c r="N87" s="238">
        <v>1.8380000000000001E-2</v>
      </c>
      <c r="O87" s="238">
        <f>ROUND(E87*N87,2)</f>
        <v>1.33</v>
      </c>
      <c r="P87" s="238">
        <v>0</v>
      </c>
      <c r="Q87" s="238">
        <f>ROUND(E87*P87,2)</f>
        <v>0</v>
      </c>
      <c r="R87" s="240" t="s">
        <v>223</v>
      </c>
      <c r="S87" s="240" t="s">
        <v>136</v>
      </c>
      <c r="T87" s="241" t="s">
        <v>136</v>
      </c>
      <c r="U87" s="223">
        <v>0.13</v>
      </c>
      <c r="V87" s="223">
        <f>ROUND(E87*U87,2)</f>
        <v>9.39</v>
      </c>
      <c r="W87" s="223"/>
      <c r="X87" s="223" t="s">
        <v>137</v>
      </c>
      <c r="Y87" s="223" t="s">
        <v>138</v>
      </c>
      <c r="Z87" s="212"/>
      <c r="AA87" s="212"/>
      <c r="AB87" s="212"/>
      <c r="AC87" s="212"/>
      <c r="AD87" s="212"/>
      <c r="AE87" s="212"/>
      <c r="AF87" s="212"/>
      <c r="AG87" s="212" t="s">
        <v>139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52" t="s">
        <v>224</v>
      </c>
      <c r="D88" s="242"/>
      <c r="E88" s="242"/>
      <c r="F88" s="242"/>
      <c r="G88" s="242"/>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141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53" t="s">
        <v>225</v>
      </c>
      <c r="D89" s="225"/>
      <c r="E89" s="226">
        <v>72.25</v>
      </c>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143</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54"/>
      <c r="D90" s="244"/>
      <c r="E90" s="244"/>
      <c r="F90" s="244"/>
      <c r="G90" s="244"/>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144</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35">
        <v>21</v>
      </c>
      <c r="B91" s="236" t="s">
        <v>226</v>
      </c>
      <c r="C91" s="251" t="s">
        <v>227</v>
      </c>
      <c r="D91" s="237" t="s">
        <v>152</v>
      </c>
      <c r="E91" s="238">
        <v>72.25</v>
      </c>
      <c r="F91" s="239"/>
      <c r="G91" s="240">
        <f>ROUND(E91*F91,2)</f>
        <v>0</v>
      </c>
      <c r="H91" s="239"/>
      <c r="I91" s="240">
        <f>ROUND(E91*H91,2)</f>
        <v>0</v>
      </c>
      <c r="J91" s="239"/>
      <c r="K91" s="240">
        <f>ROUND(E91*J91,2)</f>
        <v>0</v>
      </c>
      <c r="L91" s="240">
        <v>21</v>
      </c>
      <c r="M91" s="240">
        <f>G91*(1+L91/100)</f>
        <v>0</v>
      </c>
      <c r="N91" s="238">
        <v>9.3000000000000005E-4</v>
      </c>
      <c r="O91" s="238">
        <f>ROUND(E91*N91,2)</f>
        <v>7.0000000000000007E-2</v>
      </c>
      <c r="P91" s="238">
        <v>0</v>
      </c>
      <c r="Q91" s="238">
        <f>ROUND(E91*P91,2)</f>
        <v>0</v>
      </c>
      <c r="R91" s="240" t="s">
        <v>223</v>
      </c>
      <c r="S91" s="240" t="s">
        <v>136</v>
      </c>
      <c r="T91" s="241" t="s">
        <v>136</v>
      </c>
      <c r="U91" s="223">
        <v>6.0000000000000001E-3</v>
      </c>
      <c r="V91" s="223">
        <f>ROUND(E91*U91,2)</f>
        <v>0.43</v>
      </c>
      <c r="W91" s="223"/>
      <c r="X91" s="223" t="s">
        <v>137</v>
      </c>
      <c r="Y91" s="223" t="s">
        <v>138</v>
      </c>
      <c r="Z91" s="212"/>
      <c r="AA91" s="212"/>
      <c r="AB91" s="212"/>
      <c r="AC91" s="212"/>
      <c r="AD91" s="212"/>
      <c r="AE91" s="212"/>
      <c r="AF91" s="212"/>
      <c r="AG91" s="212" t="s">
        <v>139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52" t="s">
        <v>224</v>
      </c>
      <c r="D92" s="242"/>
      <c r="E92" s="242"/>
      <c r="F92" s="242"/>
      <c r="G92" s="242"/>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141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54"/>
      <c r="D93" s="244"/>
      <c r="E93" s="244"/>
      <c r="F93" s="244"/>
      <c r="G93" s="244"/>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144</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5">
        <v>22</v>
      </c>
      <c r="B94" s="236" t="s">
        <v>228</v>
      </c>
      <c r="C94" s="251" t="s">
        <v>229</v>
      </c>
      <c r="D94" s="237" t="s">
        <v>152</v>
      </c>
      <c r="E94" s="238">
        <v>72.25</v>
      </c>
      <c r="F94" s="239"/>
      <c r="G94" s="240">
        <f>ROUND(E94*F94,2)</f>
        <v>0</v>
      </c>
      <c r="H94" s="239"/>
      <c r="I94" s="240">
        <f>ROUND(E94*H94,2)</f>
        <v>0</v>
      </c>
      <c r="J94" s="239"/>
      <c r="K94" s="240">
        <f>ROUND(E94*J94,2)</f>
        <v>0</v>
      </c>
      <c r="L94" s="240">
        <v>21</v>
      </c>
      <c r="M94" s="240">
        <f>G94*(1+L94/100)</f>
        <v>0</v>
      </c>
      <c r="N94" s="238">
        <v>0</v>
      </c>
      <c r="O94" s="238">
        <f>ROUND(E94*N94,2)</f>
        <v>0</v>
      </c>
      <c r="P94" s="238">
        <v>0</v>
      </c>
      <c r="Q94" s="238">
        <f>ROUND(E94*P94,2)</f>
        <v>0</v>
      </c>
      <c r="R94" s="240" t="s">
        <v>223</v>
      </c>
      <c r="S94" s="240" t="s">
        <v>136</v>
      </c>
      <c r="T94" s="241" t="s">
        <v>136</v>
      </c>
      <c r="U94" s="223">
        <v>0.10199999999999999</v>
      </c>
      <c r="V94" s="223">
        <f>ROUND(E94*U94,2)</f>
        <v>7.37</v>
      </c>
      <c r="W94" s="223"/>
      <c r="X94" s="223" t="s">
        <v>137</v>
      </c>
      <c r="Y94" s="223" t="s">
        <v>138</v>
      </c>
      <c r="Z94" s="212"/>
      <c r="AA94" s="212"/>
      <c r="AB94" s="212"/>
      <c r="AC94" s="212"/>
      <c r="AD94" s="212"/>
      <c r="AE94" s="212"/>
      <c r="AF94" s="212"/>
      <c r="AG94" s="212" t="s">
        <v>139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55"/>
      <c r="D95" s="246"/>
      <c r="E95" s="246"/>
      <c r="F95" s="246"/>
      <c r="G95" s="246"/>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144</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5">
        <v>23</v>
      </c>
      <c r="B96" s="236" t="s">
        <v>230</v>
      </c>
      <c r="C96" s="251" t="s">
        <v>231</v>
      </c>
      <c r="D96" s="237" t="s">
        <v>152</v>
      </c>
      <c r="E96" s="238">
        <v>25.2</v>
      </c>
      <c r="F96" s="239"/>
      <c r="G96" s="240">
        <f>ROUND(E96*F96,2)</f>
        <v>0</v>
      </c>
      <c r="H96" s="239"/>
      <c r="I96" s="240">
        <f>ROUND(E96*H96,2)</f>
        <v>0</v>
      </c>
      <c r="J96" s="239"/>
      <c r="K96" s="240">
        <f>ROUND(E96*J96,2)</f>
        <v>0</v>
      </c>
      <c r="L96" s="240">
        <v>21</v>
      </c>
      <c r="M96" s="240">
        <f>G96*(1+L96/100)</f>
        <v>0</v>
      </c>
      <c r="N96" s="238">
        <v>1.2099999999999999E-3</v>
      </c>
      <c r="O96" s="238">
        <f>ROUND(E96*N96,2)</f>
        <v>0.03</v>
      </c>
      <c r="P96" s="238">
        <v>0</v>
      </c>
      <c r="Q96" s="238">
        <f>ROUND(E96*P96,2)</f>
        <v>0</v>
      </c>
      <c r="R96" s="240" t="s">
        <v>223</v>
      </c>
      <c r="S96" s="240" t="s">
        <v>136</v>
      </c>
      <c r="T96" s="241" t="s">
        <v>136</v>
      </c>
      <c r="U96" s="223">
        <v>0.17699999999999999</v>
      </c>
      <c r="V96" s="223">
        <f>ROUND(E96*U96,2)</f>
        <v>4.46</v>
      </c>
      <c r="W96" s="223"/>
      <c r="X96" s="223" t="s">
        <v>137</v>
      </c>
      <c r="Y96" s="223" t="s">
        <v>138</v>
      </c>
      <c r="Z96" s="212"/>
      <c r="AA96" s="212"/>
      <c r="AB96" s="212"/>
      <c r="AC96" s="212"/>
      <c r="AD96" s="212"/>
      <c r="AE96" s="212"/>
      <c r="AF96" s="212"/>
      <c r="AG96" s="212" t="s">
        <v>139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55"/>
      <c r="D97" s="246"/>
      <c r="E97" s="246"/>
      <c r="F97" s="246"/>
      <c r="G97" s="246"/>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144</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
      <c r="A98" s="228" t="s">
        <v>130</v>
      </c>
      <c r="B98" s="229" t="s">
        <v>76</v>
      </c>
      <c r="C98" s="250" t="s">
        <v>77</v>
      </c>
      <c r="D98" s="230"/>
      <c r="E98" s="231"/>
      <c r="F98" s="232"/>
      <c r="G98" s="232">
        <f>SUMIF(AG99:AG125,"&lt;&gt;NOR",G99:G125)</f>
        <v>0</v>
      </c>
      <c r="H98" s="232"/>
      <c r="I98" s="232">
        <f>SUM(I99:I125)</f>
        <v>0</v>
      </c>
      <c r="J98" s="232"/>
      <c r="K98" s="232">
        <f>SUM(K99:K125)</f>
        <v>0</v>
      </c>
      <c r="L98" s="232"/>
      <c r="M98" s="232">
        <f>SUM(M99:M125)</f>
        <v>0</v>
      </c>
      <c r="N98" s="231"/>
      <c r="O98" s="231">
        <f>SUM(O99:O125)</f>
        <v>7.0000000000000007E-2</v>
      </c>
      <c r="P98" s="231"/>
      <c r="Q98" s="231">
        <f>SUM(Q99:Q125)</f>
        <v>0</v>
      </c>
      <c r="R98" s="232"/>
      <c r="S98" s="232"/>
      <c r="T98" s="233"/>
      <c r="U98" s="227"/>
      <c r="V98" s="227">
        <f>SUM(V99:V125)</f>
        <v>525.76</v>
      </c>
      <c r="W98" s="227"/>
      <c r="X98" s="227"/>
      <c r="Y98" s="227"/>
      <c r="AG98" t="s">
        <v>131</v>
      </c>
    </row>
    <row r="99" spans="1:60" ht="56.25" outlineLevel="1" x14ac:dyDescent="0.2">
      <c r="A99" s="235">
        <v>24</v>
      </c>
      <c r="B99" s="236" t="s">
        <v>232</v>
      </c>
      <c r="C99" s="251" t="s">
        <v>233</v>
      </c>
      <c r="D99" s="237" t="s">
        <v>152</v>
      </c>
      <c r="E99" s="238">
        <v>1707</v>
      </c>
      <c r="F99" s="239"/>
      <c r="G99" s="240">
        <f>ROUND(E99*F99,2)</f>
        <v>0</v>
      </c>
      <c r="H99" s="239"/>
      <c r="I99" s="240">
        <f>ROUND(E99*H99,2)</f>
        <v>0</v>
      </c>
      <c r="J99" s="239"/>
      <c r="K99" s="240">
        <f>ROUND(E99*J99,2)</f>
        <v>0</v>
      </c>
      <c r="L99" s="240">
        <v>21</v>
      </c>
      <c r="M99" s="240">
        <f>G99*(1+L99/100)</f>
        <v>0</v>
      </c>
      <c r="N99" s="238">
        <v>4.0000000000000003E-5</v>
      </c>
      <c r="O99" s="238">
        <f>ROUND(E99*N99,2)</f>
        <v>7.0000000000000007E-2</v>
      </c>
      <c r="P99" s="238">
        <v>0</v>
      </c>
      <c r="Q99" s="238">
        <f>ROUND(E99*P99,2)</f>
        <v>0</v>
      </c>
      <c r="R99" s="240" t="s">
        <v>153</v>
      </c>
      <c r="S99" s="240" t="s">
        <v>136</v>
      </c>
      <c r="T99" s="241" t="s">
        <v>136</v>
      </c>
      <c r="U99" s="223">
        <v>0.308</v>
      </c>
      <c r="V99" s="223">
        <f>ROUND(E99*U99,2)</f>
        <v>525.76</v>
      </c>
      <c r="W99" s="223"/>
      <c r="X99" s="223" t="s">
        <v>137</v>
      </c>
      <c r="Y99" s="223" t="s">
        <v>138</v>
      </c>
      <c r="Z99" s="212"/>
      <c r="AA99" s="212"/>
      <c r="AB99" s="212"/>
      <c r="AC99" s="212"/>
      <c r="AD99" s="212"/>
      <c r="AE99" s="212"/>
      <c r="AF99" s="212"/>
      <c r="AG99" s="212" t="s">
        <v>139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53" t="s">
        <v>234</v>
      </c>
      <c r="D100" s="225"/>
      <c r="E100" s="226"/>
      <c r="F100" s="223"/>
      <c r="G100" s="223"/>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143</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3" t="s">
        <v>235</v>
      </c>
      <c r="D101" s="225"/>
      <c r="E101" s="226">
        <v>445</v>
      </c>
      <c r="F101" s="223"/>
      <c r="G101" s="22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143</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3" t="s">
        <v>236</v>
      </c>
      <c r="D102" s="225"/>
      <c r="E102" s="226"/>
      <c r="F102" s="223"/>
      <c r="G102" s="223"/>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143</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53" t="s">
        <v>237</v>
      </c>
      <c r="D103" s="225"/>
      <c r="E103" s="226">
        <v>386</v>
      </c>
      <c r="F103" s="223"/>
      <c r="G103" s="223"/>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143</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3" t="s">
        <v>238</v>
      </c>
      <c r="D104" s="225"/>
      <c r="E104" s="226"/>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143</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3" t="s">
        <v>239</v>
      </c>
      <c r="D105" s="225"/>
      <c r="E105" s="226">
        <v>164</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143</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3" t="s">
        <v>240</v>
      </c>
      <c r="D106" s="225"/>
      <c r="E106" s="226">
        <v>326</v>
      </c>
      <c r="F106" s="223"/>
      <c r="G106" s="223"/>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143</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3" t="s">
        <v>241</v>
      </c>
      <c r="D107" s="225"/>
      <c r="E107" s="226">
        <v>157</v>
      </c>
      <c r="F107" s="223"/>
      <c r="G107" s="223"/>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143</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3" t="s">
        <v>242</v>
      </c>
      <c r="D108" s="225"/>
      <c r="E108" s="226">
        <v>131</v>
      </c>
      <c r="F108" s="223"/>
      <c r="G108" s="223"/>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143</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3" t="s">
        <v>243</v>
      </c>
      <c r="D109" s="225"/>
      <c r="E109" s="226">
        <v>98</v>
      </c>
      <c r="F109" s="223"/>
      <c r="G109" s="22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143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54"/>
      <c r="D110" s="244"/>
      <c r="E110" s="244"/>
      <c r="F110" s="244"/>
      <c r="G110" s="244"/>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144</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5">
        <v>25</v>
      </c>
      <c r="B111" s="236" t="s">
        <v>244</v>
      </c>
      <c r="C111" s="251" t="s">
        <v>245</v>
      </c>
      <c r="D111" s="237" t="s">
        <v>177</v>
      </c>
      <c r="E111" s="238">
        <v>160.65</v>
      </c>
      <c r="F111" s="239"/>
      <c r="G111" s="240">
        <f>ROUND(E111*F111,2)</f>
        <v>0</v>
      </c>
      <c r="H111" s="239"/>
      <c r="I111" s="240">
        <f>ROUND(E111*H111,2)</f>
        <v>0</v>
      </c>
      <c r="J111" s="239"/>
      <c r="K111" s="240">
        <f>ROUND(E111*J111,2)</f>
        <v>0</v>
      </c>
      <c r="L111" s="240">
        <v>21</v>
      </c>
      <c r="M111" s="240">
        <f>G111*(1+L111/100)</f>
        <v>0</v>
      </c>
      <c r="N111" s="238">
        <v>0</v>
      </c>
      <c r="O111" s="238">
        <f>ROUND(E111*N111,2)</f>
        <v>0</v>
      </c>
      <c r="P111" s="238">
        <v>0</v>
      </c>
      <c r="Q111" s="238">
        <f>ROUND(E111*P111,2)</f>
        <v>0</v>
      </c>
      <c r="R111" s="240"/>
      <c r="S111" s="240" t="s">
        <v>246</v>
      </c>
      <c r="T111" s="241" t="s">
        <v>247</v>
      </c>
      <c r="U111" s="223">
        <v>0</v>
      </c>
      <c r="V111" s="223">
        <f>ROUND(E111*U111,2)</f>
        <v>0</v>
      </c>
      <c r="W111" s="223"/>
      <c r="X111" s="223" t="s">
        <v>137</v>
      </c>
      <c r="Y111" s="223" t="s">
        <v>138</v>
      </c>
      <c r="Z111" s="212"/>
      <c r="AA111" s="212"/>
      <c r="AB111" s="212"/>
      <c r="AC111" s="212"/>
      <c r="AD111" s="212"/>
      <c r="AE111" s="212"/>
      <c r="AF111" s="212"/>
      <c r="AG111" s="212" t="s">
        <v>139</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56" t="s">
        <v>248</v>
      </c>
      <c r="D112" s="247"/>
      <c r="E112" s="247"/>
      <c r="F112" s="247"/>
      <c r="G112" s="247"/>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249</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53" t="s">
        <v>250</v>
      </c>
      <c r="D113" s="225"/>
      <c r="E113" s="226">
        <v>29.9</v>
      </c>
      <c r="F113" s="223"/>
      <c r="G113" s="22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143</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3" t="s">
        <v>251</v>
      </c>
      <c r="D114" s="225"/>
      <c r="E114" s="226">
        <v>66.400000000000006</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143</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3" t="s">
        <v>252</v>
      </c>
      <c r="D115" s="225"/>
      <c r="E115" s="226">
        <v>64.349999999999994</v>
      </c>
      <c r="F115" s="223"/>
      <c r="G115" s="223"/>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143</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54"/>
      <c r="D116" s="244"/>
      <c r="E116" s="244"/>
      <c r="F116" s="244"/>
      <c r="G116" s="244"/>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144</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5">
        <v>26</v>
      </c>
      <c r="B117" s="236" t="s">
        <v>253</v>
      </c>
      <c r="C117" s="251" t="s">
        <v>254</v>
      </c>
      <c r="D117" s="237" t="s">
        <v>177</v>
      </c>
      <c r="E117" s="238">
        <v>160.65</v>
      </c>
      <c r="F117" s="239"/>
      <c r="G117" s="240">
        <f>ROUND(E117*F117,2)</f>
        <v>0</v>
      </c>
      <c r="H117" s="239"/>
      <c r="I117" s="240">
        <f>ROUND(E117*H117,2)</f>
        <v>0</v>
      </c>
      <c r="J117" s="239"/>
      <c r="K117" s="240">
        <f>ROUND(E117*J117,2)</f>
        <v>0</v>
      </c>
      <c r="L117" s="240">
        <v>21</v>
      </c>
      <c r="M117" s="240">
        <f>G117*(1+L117/100)</f>
        <v>0</v>
      </c>
      <c r="N117" s="238">
        <v>0</v>
      </c>
      <c r="O117" s="238">
        <f>ROUND(E117*N117,2)</f>
        <v>0</v>
      </c>
      <c r="P117" s="238">
        <v>0</v>
      </c>
      <c r="Q117" s="238">
        <f>ROUND(E117*P117,2)</f>
        <v>0</v>
      </c>
      <c r="R117" s="240"/>
      <c r="S117" s="240" t="s">
        <v>246</v>
      </c>
      <c r="T117" s="241" t="s">
        <v>247</v>
      </c>
      <c r="U117" s="223">
        <v>0</v>
      </c>
      <c r="V117" s="223">
        <f>ROUND(E117*U117,2)</f>
        <v>0</v>
      </c>
      <c r="W117" s="223"/>
      <c r="X117" s="223" t="s">
        <v>137</v>
      </c>
      <c r="Y117" s="223" t="s">
        <v>138</v>
      </c>
      <c r="Z117" s="212"/>
      <c r="AA117" s="212"/>
      <c r="AB117" s="212"/>
      <c r="AC117" s="212"/>
      <c r="AD117" s="212"/>
      <c r="AE117" s="212"/>
      <c r="AF117" s="212"/>
      <c r="AG117" s="212" t="s">
        <v>139</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53" t="s">
        <v>250</v>
      </c>
      <c r="D118" s="225"/>
      <c r="E118" s="226">
        <v>29.9</v>
      </c>
      <c r="F118" s="223"/>
      <c r="G118" s="22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143</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3" t="s">
        <v>251</v>
      </c>
      <c r="D119" s="225"/>
      <c r="E119" s="226">
        <v>66.400000000000006</v>
      </c>
      <c r="F119" s="223"/>
      <c r="G119" s="22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143</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3" t="s">
        <v>252</v>
      </c>
      <c r="D120" s="225"/>
      <c r="E120" s="226">
        <v>64.349999999999994</v>
      </c>
      <c r="F120" s="223"/>
      <c r="G120" s="223"/>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143</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54"/>
      <c r="D121" s="244"/>
      <c r="E121" s="244"/>
      <c r="F121" s="244"/>
      <c r="G121" s="244"/>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144</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5">
        <v>27</v>
      </c>
      <c r="B122" s="236" t="s">
        <v>255</v>
      </c>
      <c r="C122" s="251" t="s">
        <v>256</v>
      </c>
      <c r="D122" s="237" t="s">
        <v>177</v>
      </c>
      <c r="E122" s="238">
        <v>15.2</v>
      </c>
      <c r="F122" s="239"/>
      <c r="G122" s="240">
        <f>ROUND(E122*F122,2)</f>
        <v>0</v>
      </c>
      <c r="H122" s="239"/>
      <c r="I122" s="240">
        <f>ROUND(E122*H122,2)</f>
        <v>0</v>
      </c>
      <c r="J122" s="239"/>
      <c r="K122" s="240">
        <f>ROUND(E122*J122,2)</f>
        <v>0</v>
      </c>
      <c r="L122" s="240">
        <v>21</v>
      </c>
      <c r="M122" s="240">
        <f>G122*(1+L122/100)</f>
        <v>0</v>
      </c>
      <c r="N122" s="238">
        <v>0</v>
      </c>
      <c r="O122" s="238">
        <f>ROUND(E122*N122,2)</f>
        <v>0</v>
      </c>
      <c r="P122" s="238">
        <v>0</v>
      </c>
      <c r="Q122" s="238">
        <f>ROUND(E122*P122,2)</f>
        <v>0</v>
      </c>
      <c r="R122" s="240"/>
      <c r="S122" s="240" t="s">
        <v>246</v>
      </c>
      <c r="T122" s="241" t="s">
        <v>247</v>
      </c>
      <c r="U122" s="223">
        <v>0</v>
      </c>
      <c r="V122" s="223">
        <f>ROUND(E122*U122,2)</f>
        <v>0</v>
      </c>
      <c r="W122" s="223"/>
      <c r="X122" s="223" t="s">
        <v>137</v>
      </c>
      <c r="Y122" s="223" t="s">
        <v>138</v>
      </c>
      <c r="Z122" s="212"/>
      <c r="AA122" s="212"/>
      <c r="AB122" s="212"/>
      <c r="AC122" s="212"/>
      <c r="AD122" s="212"/>
      <c r="AE122" s="212"/>
      <c r="AF122" s="212"/>
      <c r="AG122" s="212" t="s">
        <v>139</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56" t="s">
        <v>248</v>
      </c>
      <c r="D123" s="247"/>
      <c r="E123" s="247"/>
      <c r="F123" s="247"/>
      <c r="G123" s="247"/>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249</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53" t="s">
        <v>257</v>
      </c>
      <c r="D124" s="225"/>
      <c r="E124" s="226">
        <v>15.2</v>
      </c>
      <c r="F124" s="223"/>
      <c r="G124" s="223"/>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143</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54"/>
      <c r="D125" s="244"/>
      <c r="E125" s="244"/>
      <c r="F125" s="244"/>
      <c r="G125" s="244"/>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144</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x14ac:dyDescent="0.2">
      <c r="A126" s="228" t="s">
        <v>130</v>
      </c>
      <c r="B126" s="229" t="s">
        <v>78</v>
      </c>
      <c r="C126" s="250" t="s">
        <v>79</v>
      </c>
      <c r="D126" s="230"/>
      <c r="E126" s="231"/>
      <c r="F126" s="232"/>
      <c r="G126" s="232">
        <f>SUMIF(AG127:AG165,"&lt;&gt;NOR",G127:G165)</f>
        <v>0</v>
      </c>
      <c r="H126" s="232"/>
      <c r="I126" s="232">
        <f>SUM(I127:I165)</f>
        <v>0</v>
      </c>
      <c r="J126" s="232"/>
      <c r="K126" s="232">
        <f>SUM(K127:K165)</f>
        <v>0</v>
      </c>
      <c r="L126" s="232"/>
      <c r="M126" s="232">
        <f>SUM(M127:M165)</f>
        <v>0</v>
      </c>
      <c r="N126" s="231"/>
      <c r="O126" s="231">
        <f>SUM(O127:O165)</f>
        <v>0.03</v>
      </c>
      <c r="P126" s="231"/>
      <c r="Q126" s="231">
        <f>SUM(Q127:Q165)</f>
        <v>4.0599999999999996</v>
      </c>
      <c r="R126" s="232"/>
      <c r="S126" s="232"/>
      <c r="T126" s="233"/>
      <c r="U126" s="227"/>
      <c r="V126" s="227">
        <f>SUM(V127:V165)</f>
        <v>88.699999999999989</v>
      </c>
      <c r="W126" s="227"/>
      <c r="X126" s="227"/>
      <c r="Y126" s="227"/>
      <c r="AG126" t="s">
        <v>131</v>
      </c>
    </row>
    <row r="127" spans="1:60" ht="22.5" outlineLevel="1" x14ac:dyDescent="0.2">
      <c r="A127" s="235">
        <v>28</v>
      </c>
      <c r="B127" s="236" t="s">
        <v>258</v>
      </c>
      <c r="C127" s="251" t="s">
        <v>259</v>
      </c>
      <c r="D127" s="237" t="s">
        <v>152</v>
      </c>
      <c r="E127" s="238">
        <v>6.3</v>
      </c>
      <c r="F127" s="239"/>
      <c r="G127" s="240">
        <f>ROUND(E127*F127,2)</f>
        <v>0</v>
      </c>
      <c r="H127" s="239"/>
      <c r="I127" s="240">
        <f>ROUND(E127*H127,2)</f>
        <v>0</v>
      </c>
      <c r="J127" s="239"/>
      <c r="K127" s="240">
        <f>ROUND(E127*J127,2)</f>
        <v>0</v>
      </c>
      <c r="L127" s="240">
        <v>21</v>
      </c>
      <c r="M127" s="240">
        <f>G127*(1+L127/100)</f>
        <v>0</v>
      </c>
      <c r="N127" s="238">
        <v>3.3E-4</v>
      </c>
      <c r="O127" s="238">
        <f>ROUND(E127*N127,2)</f>
        <v>0</v>
      </c>
      <c r="P127" s="238">
        <v>1.183E-2</v>
      </c>
      <c r="Q127" s="238">
        <f>ROUND(E127*P127,2)</f>
        <v>7.0000000000000007E-2</v>
      </c>
      <c r="R127" s="240" t="s">
        <v>260</v>
      </c>
      <c r="S127" s="240" t="s">
        <v>136</v>
      </c>
      <c r="T127" s="241" t="s">
        <v>136</v>
      </c>
      <c r="U127" s="223">
        <v>0.34599999999999997</v>
      </c>
      <c r="V127" s="223">
        <f>ROUND(E127*U127,2)</f>
        <v>2.1800000000000002</v>
      </c>
      <c r="W127" s="223"/>
      <c r="X127" s="223" t="s">
        <v>137</v>
      </c>
      <c r="Y127" s="223" t="s">
        <v>138</v>
      </c>
      <c r="Z127" s="212"/>
      <c r="AA127" s="212"/>
      <c r="AB127" s="212"/>
      <c r="AC127" s="212"/>
      <c r="AD127" s="212"/>
      <c r="AE127" s="212"/>
      <c r="AF127" s="212"/>
      <c r="AG127" s="212" t="s">
        <v>139</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53" t="s">
        <v>261</v>
      </c>
      <c r="D128" s="225"/>
      <c r="E128" s="226">
        <v>6.3</v>
      </c>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143</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54"/>
      <c r="D129" s="244"/>
      <c r="E129" s="244"/>
      <c r="F129" s="244"/>
      <c r="G129" s="244"/>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144</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1" x14ac:dyDescent="0.2">
      <c r="A130" s="235">
        <v>29</v>
      </c>
      <c r="B130" s="236" t="s">
        <v>262</v>
      </c>
      <c r="C130" s="251" t="s">
        <v>263</v>
      </c>
      <c r="D130" s="237" t="s">
        <v>134</v>
      </c>
      <c r="E130" s="238">
        <v>0.44350000000000001</v>
      </c>
      <c r="F130" s="239"/>
      <c r="G130" s="240">
        <f>ROUND(E130*F130,2)</f>
        <v>0</v>
      </c>
      <c r="H130" s="239"/>
      <c r="I130" s="240">
        <f>ROUND(E130*H130,2)</f>
        <v>0</v>
      </c>
      <c r="J130" s="239"/>
      <c r="K130" s="240">
        <f>ROUND(E130*J130,2)</f>
        <v>0</v>
      </c>
      <c r="L130" s="240">
        <v>21</v>
      </c>
      <c r="M130" s="240">
        <f>G130*(1+L130/100)</f>
        <v>0</v>
      </c>
      <c r="N130" s="238">
        <v>0</v>
      </c>
      <c r="O130" s="238">
        <f>ROUND(E130*N130,2)</f>
        <v>0</v>
      </c>
      <c r="P130" s="238">
        <v>2.2000000000000002</v>
      </c>
      <c r="Q130" s="238">
        <f>ROUND(E130*P130,2)</f>
        <v>0.98</v>
      </c>
      <c r="R130" s="240" t="s">
        <v>260</v>
      </c>
      <c r="S130" s="240" t="s">
        <v>136</v>
      </c>
      <c r="T130" s="241" t="s">
        <v>136</v>
      </c>
      <c r="U130" s="223">
        <v>11.32</v>
      </c>
      <c r="V130" s="223">
        <f>ROUND(E130*U130,2)</f>
        <v>5.0199999999999996</v>
      </c>
      <c r="W130" s="223"/>
      <c r="X130" s="223" t="s">
        <v>137</v>
      </c>
      <c r="Y130" s="223" t="s">
        <v>138</v>
      </c>
      <c r="Z130" s="212"/>
      <c r="AA130" s="212"/>
      <c r="AB130" s="212"/>
      <c r="AC130" s="212"/>
      <c r="AD130" s="212"/>
      <c r="AE130" s="212"/>
      <c r="AF130" s="212"/>
      <c r="AG130" s="212" t="s">
        <v>139</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3" t="s">
        <v>264</v>
      </c>
      <c r="D131" s="225"/>
      <c r="E131" s="226">
        <v>0.12</v>
      </c>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143</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3" t="s">
        <v>265</v>
      </c>
      <c r="D132" s="225"/>
      <c r="E132" s="226">
        <v>0.32</v>
      </c>
      <c r="F132" s="223"/>
      <c r="G132" s="22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143</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54"/>
      <c r="D133" s="244"/>
      <c r="E133" s="244"/>
      <c r="F133" s="244"/>
      <c r="G133" s="244"/>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144</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5">
        <v>30</v>
      </c>
      <c r="B134" s="236" t="s">
        <v>266</v>
      </c>
      <c r="C134" s="251" t="s">
        <v>267</v>
      </c>
      <c r="D134" s="237" t="s">
        <v>152</v>
      </c>
      <c r="E134" s="238">
        <v>8.8699999999999992</v>
      </c>
      <c r="F134" s="239"/>
      <c r="G134" s="240">
        <f>ROUND(E134*F134,2)</f>
        <v>0</v>
      </c>
      <c r="H134" s="239"/>
      <c r="I134" s="240">
        <f>ROUND(E134*H134,2)</f>
        <v>0</v>
      </c>
      <c r="J134" s="239"/>
      <c r="K134" s="240">
        <f>ROUND(E134*J134,2)</f>
        <v>0</v>
      </c>
      <c r="L134" s="240">
        <v>21</v>
      </c>
      <c r="M134" s="240">
        <f>G134*(1+L134/100)</f>
        <v>0</v>
      </c>
      <c r="N134" s="238">
        <v>0</v>
      </c>
      <c r="O134" s="238">
        <f>ROUND(E134*N134,2)</f>
        <v>0</v>
      </c>
      <c r="P134" s="238">
        <v>0.02</v>
      </c>
      <c r="Q134" s="238">
        <f>ROUND(E134*P134,2)</f>
        <v>0.18</v>
      </c>
      <c r="R134" s="240" t="s">
        <v>260</v>
      </c>
      <c r="S134" s="240" t="s">
        <v>136</v>
      </c>
      <c r="T134" s="241" t="s">
        <v>136</v>
      </c>
      <c r="U134" s="223">
        <v>0.23</v>
      </c>
      <c r="V134" s="223">
        <f>ROUND(E134*U134,2)</f>
        <v>2.04</v>
      </c>
      <c r="W134" s="223"/>
      <c r="X134" s="223" t="s">
        <v>137</v>
      </c>
      <c r="Y134" s="223" t="s">
        <v>138</v>
      </c>
      <c r="Z134" s="212"/>
      <c r="AA134" s="212"/>
      <c r="AB134" s="212"/>
      <c r="AC134" s="212"/>
      <c r="AD134" s="212"/>
      <c r="AE134" s="212"/>
      <c r="AF134" s="212"/>
      <c r="AG134" s="212" t="s">
        <v>139</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52" t="s">
        <v>268</v>
      </c>
      <c r="D135" s="242"/>
      <c r="E135" s="242"/>
      <c r="F135" s="242"/>
      <c r="G135" s="242"/>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141</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53" t="s">
        <v>269</v>
      </c>
      <c r="D136" s="225"/>
      <c r="E136" s="226">
        <v>2.4500000000000002</v>
      </c>
      <c r="F136" s="223"/>
      <c r="G136" s="223"/>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143</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3" t="s">
        <v>270</v>
      </c>
      <c r="D137" s="225"/>
      <c r="E137" s="226">
        <v>6.42</v>
      </c>
      <c r="F137" s="223"/>
      <c r="G137" s="223"/>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143</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54"/>
      <c r="D138" s="244"/>
      <c r="E138" s="244"/>
      <c r="F138" s="244"/>
      <c r="G138" s="244"/>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144</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5">
        <v>31</v>
      </c>
      <c r="B139" s="236" t="s">
        <v>271</v>
      </c>
      <c r="C139" s="251" t="s">
        <v>272</v>
      </c>
      <c r="D139" s="237" t="s">
        <v>177</v>
      </c>
      <c r="E139" s="238">
        <v>2.4500000000000002</v>
      </c>
      <c r="F139" s="239"/>
      <c r="G139" s="240">
        <f>ROUND(E139*F139,2)</f>
        <v>0</v>
      </c>
      <c r="H139" s="239"/>
      <c r="I139" s="240">
        <f>ROUND(E139*H139,2)</f>
        <v>0</v>
      </c>
      <c r="J139" s="239"/>
      <c r="K139" s="240">
        <f>ROUND(E139*J139,2)</f>
        <v>0</v>
      </c>
      <c r="L139" s="240">
        <v>21</v>
      </c>
      <c r="M139" s="240">
        <f>G139*(1+L139/100)</f>
        <v>0</v>
      </c>
      <c r="N139" s="238">
        <v>0</v>
      </c>
      <c r="O139" s="238">
        <f>ROUND(E139*N139,2)</f>
        <v>0</v>
      </c>
      <c r="P139" s="238">
        <v>4.0000000000000002E-4</v>
      </c>
      <c r="Q139" s="238">
        <f>ROUND(E139*P139,2)</f>
        <v>0</v>
      </c>
      <c r="R139" s="240" t="s">
        <v>260</v>
      </c>
      <c r="S139" s="240" t="s">
        <v>136</v>
      </c>
      <c r="T139" s="241" t="s">
        <v>136</v>
      </c>
      <c r="U139" s="223">
        <v>7.0000000000000007E-2</v>
      </c>
      <c r="V139" s="223">
        <f>ROUND(E139*U139,2)</f>
        <v>0.17</v>
      </c>
      <c r="W139" s="223"/>
      <c r="X139" s="223" t="s">
        <v>137</v>
      </c>
      <c r="Y139" s="223" t="s">
        <v>138</v>
      </c>
      <c r="Z139" s="212"/>
      <c r="AA139" s="212"/>
      <c r="AB139" s="212"/>
      <c r="AC139" s="212"/>
      <c r="AD139" s="212"/>
      <c r="AE139" s="212"/>
      <c r="AF139" s="212"/>
      <c r="AG139" s="212" t="s">
        <v>139</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52" t="s">
        <v>268</v>
      </c>
      <c r="D140" s="242"/>
      <c r="E140" s="242"/>
      <c r="F140" s="242"/>
      <c r="G140" s="242"/>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141</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53" t="s">
        <v>273</v>
      </c>
      <c r="D141" s="225"/>
      <c r="E141" s="226">
        <v>2.4500000000000002</v>
      </c>
      <c r="F141" s="223"/>
      <c r="G141" s="223"/>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143</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54"/>
      <c r="D142" s="244"/>
      <c r="E142" s="244"/>
      <c r="F142" s="244"/>
      <c r="G142" s="244"/>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144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35">
        <v>32</v>
      </c>
      <c r="B143" s="236" t="s">
        <v>274</v>
      </c>
      <c r="C143" s="251" t="s">
        <v>275</v>
      </c>
      <c r="D143" s="237" t="s">
        <v>208</v>
      </c>
      <c r="E143" s="238">
        <v>3</v>
      </c>
      <c r="F143" s="239"/>
      <c r="G143" s="240">
        <f>ROUND(E143*F143,2)</f>
        <v>0</v>
      </c>
      <c r="H143" s="239"/>
      <c r="I143" s="240">
        <f>ROUND(E143*H143,2)</f>
        <v>0</v>
      </c>
      <c r="J143" s="239"/>
      <c r="K143" s="240">
        <f>ROUND(E143*J143,2)</f>
        <v>0</v>
      </c>
      <c r="L143" s="240">
        <v>21</v>
      </c>
      <c r="M143" s="240">
        <f>G143*(1+L143/100)</f>
        <v>0</v>
      </c>
      <c r="N143" s="238">
        <v>0</v>
      </c>
      <c r="O143" s="238">
        <f>ROUND(E143*N143,2)</f>
        <v>0</v>
      </c>
      <c r="P143" s="238">
        <v>0</v>
      </c>
      <c r="Q143" s="238">
        <f>ROUND(E143*P143,2)</f>
        <v>0</v>
      </c>
      <c r="R143" s="240" t="s">
        <v>260</v>
      </c>
      <c r="S143" s="240" t="s">
        <v>136</v>
      </c>
      <c r="T143" s="241" t="s">
        <v>136</v>
      </c>
      <c r="U143" s="223">
        <v>0.03</v>
      </c>
      <c r="V143" s="223">
        <f>ROUND(E143*U143,2)</f>
        <v>0.09</v>
      </c>
      <c r="W143" s="223"/>
      <c r="X143" s="223" t="s">
        <v>137</v>
      </c>
      <c r="Y143" s="223" t="s">
        <v>138</v>
      </c>
      <c r="Z143" s="212"/>
      <c r="AA143" s="212"/>
      <c r="AB143" s="212"/>
      <c r="AC143" s="212"/>
      <c r="AD143" s="212"/>
      <c r="AE143" s="212"/>
      <c r="AF143" s="212"/>
      <c r="AG143" s="212" t="s">
        <v>139</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52" t="s">
        <v>276</v>
      </c>
      <c r="D144" s="242"/>
      <c r="E144" s="242"/>
      <c r="F144" s="242"/>
      <c r="G144" s="242"/>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141</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53" t="s">
        <v>62</v>
      </c>
      <c r="D145" s="225"/>
      <c r="E145" s="226">
        <v>3</v>
      </c>
      <c r="F145" s="223"/>
      <c r="G145" s="223"/>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143</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54"/>
      <c r="D146" s="244"/>
      <c r="E146" s="244"/>
      <c r="F146" s="244"/>
      <c r="G146" s="244"/>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144</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35">
        <v>33</v>
      </c>
      <c r="B147" s="236" t="s">
        <v>277</v>
      </c>
      <c r="C147" s="251" t="s">
        <v>278</v>
      </c>
      <c r="D147" s="237" t="s">
        <v>208</v>
      </c>
      <c r="E147" s="238">
        <v>15</v>
      </c>
      <c r="F147" s="239"/>
      <c r="G147" s="240">
        <f>ROUND(E147*F147,2)</f>
        <v>0</v>
      </c>
      <c r="H147" s="239"/>
      <c r="I147" s="240">
        <f>ROUND(E147*H147,2)</f>
        <v>0</v>
      </c>
      <c r="J147" s="239"/>
      <c r="K147" s="240">
        <f>ROUND(E147*J147,2)</f>
        <v>0</v>
      </c>
      <c r="L147" s="240">
        <v>21</v>
      </c>
      <c r="M147" s="240">
        <f>G147*(1+L147/100)</f>
        <v>0</v>
      </c>
      <c r="N147" s="238">
        <v>0</v>
      </c>
      <c r="O147" s="238">
        <f>ROUND(E147*N147,2)</f>
        <v>0</v>
      </c>
      <c r="P147" s="238">
        <v>0</v>
      </c>
      <c r="Q147" s="238">
        <f>ROUND(E147*P147,2)</f>
        <v>0</v>
      </c>
      <c r="R147" s="240" t="s">
        <v>260</v>
      </c>
      <c r="S147" s="240" t="s">
        <v>136</v>
      </c>
      <c r="T147" s="241" t="s">
        <v>136</v>
      </c>
      <c r="U147" s="223">
        <v>0.05</v>
      </c>
      <c r="V147" s="223">
        <f>ROUND(E147*U147,2)</f>
        <v>0.75</v>
      </c>
      <c r="W147" s="223"/>
      <c r="X147" s="223" t="s">
        <v>137</v>
      </c>
      <c r="Y147" s="223" t="s">
        <v>138</v>
      </c>
      <c r="Z147" s="212"/>
      <c r="AA147" s="212"/>
      <c r="AB147" s="212"/>
      <c r="AC147" s="212"/>
      <c r="AD147" s="212"/>
      <c r="AE147" s="212"/>
      <c r="AF147" s="212"/>
      <c r="AG147" s="212" t="s">
        <v>139</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52" t="s">
        <v>276</v>
      </c>
      <c r="D148" s="242"/>
      <c r="E148" s="242"/>
      <c r="F148" s="242"/>
      <c r="G148" s="242"/>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141</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54"/>
      <c r="D149" s="244"/>
      <c r="E149" s="244"/>
      <c r="F149" s="244"/>
      <c r="G149" s="244"/>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144</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5">
        <v>34</v>
      </c>
      <c r="B150" s="236" t="s">
        <v>279</v>
      </c>
      <c r="C150" s="251" t="s">
        <v>280</v>
      </c>
      <c r="D150" s="237" t="s">
        <v>152</v>
      </c>
      <c r="E150" s="238">
        <v>4.32</v>
      </c>
      <c r="F150" s="239"/>
      <c r="G150" s="240">
        <f>ROUND(E150*F150,2)</f>
        <v>0</v>
      </c>
      <c r="H150" s="239"/>
      <c r="I150" s="240">
        <f>ROUND(E150*H150,2)</f>
        <v>0</v>
      </c>
      <c r="J150" s="239"/>
      <c r="K150" s="240">
        <f>ROUND(E150*J150,2)</f>
        <v>0</v>
      </c>
      <c r="L150" s="240">
        <v>21</v>
      </c>
      <c r="M150" s="240">
        <f>G150*(1+L150/100)</f>
        <v>0</v>
      </c>
      <c r="N150" s="238">
        <v>1E-3</v>
      </c>
      <c r="O150" s="238">
        <f>ROUND(E150*N150,2)</f>
        <v>0</v>
      </c>
      <c r="P150" s="238">
        <v>6.2E-2</v>
      </c>
      <c r="Q150" s="238">
        <f>ROUND(E150*P150,2)</f>
        <v>0.27</v>
      </c>
      <c r="R150" s="240" t="s">
        <v>260</v>
      </c>
      <c r="S150" s="240" t="s">
        <v>136</v>
      </c>
      <c r="T150" s="241" t="s">
        <v>136</v>
      </c>
      <c r="U150" s="223">
        <v>0.61199999999999999</v>
      </c>
      <c r="V150" s="223">
        <f>ROUND(E150*U150,2)</f>
        <v>2.64</v>
      </c>
      <c r="W150" s="223"/>
      <c r="X150" s="223" t="s">
        <v>137</v>
      </c>
      <c r="Y150" s="223" t="s">
        <v>138</v>
      </c>
      <c r="Z150" s="212"/>
      <c r="AA150" s="212"/>
      <c r="AB150" s="212"/>
      <c r="AC150" s="212"/>
      <c r="AD150" s="212"/>
      <c r="AE150" s="212"/>
      <c r="AF150" s="212"/>
      <c r="AG150" s="212" t="s">
        <v>139</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52" t="s">
        <v>281</v>
      </c>
      <c r="D151" s="242"/>
      <c r="E151" s="242"/>
      <c r="F151" s="242"/>
      <c r="G151" s="242"/>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141</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53" t="s">
        <v>282</v>
      </c>
      <c r="D152" s="225"/>
      <c r="E152" s="226">
        <v>4.32</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143</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54"/>
      <c r="D153" s="244"/>
      <c r="E153" s="244"/>
      <c r="F153" s="244"/>
      <c r="G153" s="244"/>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144</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33.75" outlineLevel="1" x14ac:dyDescent="0.2">
      <c r="A154" s="235">
        <v>35</v>
      </c>
      <c r="B154" s="236" t="s">
        <v>283</v>
      </c>
      <c r="C154" s="251" t="s">
        <v>284</v>
      </c>
      <c r="D154" s="237" t="s">
        <v>152</v>
      </c>
      <c r="E154" s="238">
        <v>26</v>
      </c>
      <c r="F154" s="239"/>
      <c r="G154" s="240">
        <f>ROUND(E154*F154,2)</f>
        <v>0</v>
      </c>
      <c r="H154" s="239"/>
      <c r="I154" s="240">
        <f>ROUND(E154*H154,2)</f>
        <v>0</v>
      </c>
      <c r="J154" s="239"/>
      <c r="K154" s="240">
        <f>ROUND(E154*J154,2)</f>
        <v>0</v>
      </c>
      <c r="L154" s="240">
        <v>21</v>
      </c>
      <c r="M154" s="240">
        <f>G154*(1+L154/100)</f>
        <v>0</v>
      </c>
      <c r="N154" s="238">
        <v>1.17E-3</v>
      </c>
      <c r="O154" s="238">
        <f>ROUND(E154*N154,2)</f>
        <v>0.03</v>
      </c>
      <c r="P154" s="238">
        <v>7.5999999999999998E-2</v>
      </c>
      <c r="Q154" s="238">
        <f>ROUND(E154*P154,2)</f>
        <v>1.98</v>
      </c>
      <c r="R154" s="240" t="s">
        <v>260</v>
      </c>
      <c r="S154" s="240" t="s">
        <v>136</v>
      </c>
      <c r="T154" s="241" t="s">
        <v>136</v>
      </c>
      <c r="U154" s="223">
        <v>0.93899999999999995</v>
      </c>
      <c r="V154" s="223">
        <f>ROUND(E154*U154,2)</f>
        <v>24.41</v>
      </c>
      <c r="W154" s="223"/>
      <c r="X154" s="223" t="s">
        <v>137</v>
      </c>
      <c r="Y154" s="223" t="s">
        <v>138</v>
      </c>
      <c r="Z154" s="212"/>
      <c r="AA154" s="212"/>
      <c r="AB154" s="212"/>
      <c r="AC154" s="212"/>
      <c r="AD154" s="212"/>
      <c r="AE154" s="212"/>
      <c r="AF154" s="212"/>
      <c r="AG154" s="212" t="s">
        <v>139</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53" t="s">
        <v>285</v>
      </c>
      <c r="D155" s="225"/>
      <c r="E155" s="226">
        <v>26</v>
      </c>
      <c r="F155" s="223"/>
      <c r="G155" s="223"/>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143</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54"/>
      <c r="D156" s="244"/>
      <c r="E156" s="244"/>
      <c r="F156" s="244"/>
      <c r="G156" s="244"/>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144</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35">
        <v>36</v>
      </c>
      <c r="B157" s="236" t="s">
        <v>286</v>
      </c>
      <c r="C157" s="251" t="s">
        <v>287</v>
      </c>
      <c r="D157" s="237" t="s">
        <v>177</v>
      </c>
      <c r="E157" s="238">
        <v>3.6</v>
      </c>
      <c r="F157" s="239"/>
      <c r="G157" s="240">
        <f>ROUND(E157*F157,2)</f>
        <v>0</v>
      </c>
      <c r="H157" s="239"/>
      <c r="I157" s="240">
        <f>ROUND(E157*H157,2)</f>
        <v>0</v>
      </c>
      <c r="J157" s="239"/>
      <c r="K157" s="240">
        <f>ROUND(E157*J157,2)</f>
        <v>0</v>
      </c>
      <c r="L157" s="240">
        <v>21</v>
      </c>
      <c r="M157" s="240">
        <f>G157*(1+L157/100)</f>
        <v>0</v>
      </c>
      <c r="N157" s="238">
        <v>0</v>
      </c>
      <c r="O157" s="238">
        <f>ROUND(E157*N157,2)</f>
        <v>0</v>
      </c>
      <c r="P157" s="238">
        <v>1.507E-2</v>
      </c>
      <c r="Q157" s="238">
        <f>ROUND(E157*P157,2)</f>
        <v>0.05</v>
      </c>
      <c r="R157" s="240" t="s">
        <v>260</v>
      </c>
      <c r="S157" s="240" t="s">
        <v>136</v>
      </c>
      <c r="T157" s="241" t="s">
        <v>136</v>
      </c>
      <c r="U157" s="223">
        <v>0.11</v>
      </c>
      <c r="V157" s="223">
        <f>ROUND(E157*U157,2)</f>
        <v>0.4</v>
      </c>
      <c r="W157" s="223"/>
      <c r="X157" s="223" t="s">
        <v>137</v>
      </c>
      <c r="Y157" s="223" t="s">
        <v>138</v>
      </c>
      <c r="Z157" s="212"/>
      <c r="AA157" s="212"/>
      <c r="AB157" s="212"/>
      <c r="AC157" s="212"/>
      <c r="AD157" s="212"/>
      <c r="AE157" s="212"/>
      <c r="AF157" s="212"/>
      <c r="AG157" s="212" t="s">
        <v>139</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53" t="s">
        <v>288</v>
      </c>
      <c r="D158" s="225"/>
      <c r="E158" s="226">
        <v>3.6</v>
      </c>
      <c r="F158" s="223"/>
      <c r="G158" s="22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143</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54"/>
      <c r="D159" s="244"/>
      <c r="E159" s="244"/>
      <c r="F159" s="244"/>
      <c r="G159" s="244"/>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144</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2.5" outlineLevel="1" x14ac:dyDescent="0.2">
      <c r="A160" s="235">
        <v>37</v>
      </c>
      <c r="B160" s="236" t="s">
        <v>289</v>
      </c>
      <c r="C160" s="251" t="s">
        <v>290</v>
      </c>
      <c r="D160" s="237" t="s">
        <v>177</v>
      </c>
      <c r="E160" s="238">
        <v>175.85</v>
      </c>
      <c r="F160" s="239"/>
      <c r="G160" s="240">
        <f>ROUND(E160*F160,2)</f>
        <v>0</v>
      </c>
      <c r="H160" s="239"/>
      <c r="I160" s="240">
        <f>ROUND(E160*H160,2)</f>
        <v>0</v>
      </c>
      <c r="J160" s="239"/>
      <c r="K160" s="240">
        <f>ROUND(E160*J160,2)</f>
        <v>0</v>
      </c>
      <c r="L160" s="240">
        <v>21</v>
      </c>
      <c r="M160" s="240">
        <f>G160*(1+L160/100)</f>
        <v>0</v>
      </c>
      <c r="N160" s="238">
        <v>0</v>
      </c>
      <c r="O160" s="238">
        <f>ROUND(E160*N160,2)</f>
        <v>0</v>
      </c>
      <c r="P160" s="238">
        <v>3.0000000000000001E-3</v>
      </c>
      <c r="Q160" s="238">
        <f>ROUND(E160*P160,2)</f>
        <v>0.53</v>
      </c>
      <c r="R160" s="240" t="s">
        <v>260</v>
      </c>
      <c r="S160" s="240" t="s">
        <v>136</v>
      </c>
      <c r="T160" s="241" t="s">
        <v>136</v>
      </c>
      <c r="U160" s="223">
        <v>0.28999999999999998</v>
      </c>
      <c r="V160" s="223">
        <f>ROUND(E160*U160,2)</f>
        <v>51</v>
      </c>
      <c r="W160" s="223"/>
      <c r="X160" s="223" t="s">
        <v>137</v>
      </c>
      <c r="Y160" s="223" t="s">
        <v>138</v>
      </c>
      <c r="Z160" s="212"/>
      <c r="AA160" s="212"/>
      <c r="AB160" s="212"/>
      <c r="AC160" s="212"/>
      <c r="AD160" s="212"/>
      <c r="AE160" s="212"/>
      <c r="AF160" s="212"/>
      <c r="AG160" s="212" t="s">
        <v>139</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53" t="s">
        <v>250</v>
      </c>
      <c r="D161" s="225"/>
      <c r="E161" s="226">
        <v>29.9</v>
      </c>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143</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53" t="s">
        <v>251</v>
      </c>
      <c r="D162" s="225"/>
      <c r="E162" s="226">
        <v>66.400000000000006</v>
      </c>
      <c r="F162" s="223"/>
      <c r="G162" s="223"/>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143</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53" t="s">
        <v>252</v>
      </c>
      <c r="D163" s="225"/>
      <c r="E163" s="226">
        <v>64.349999999999994</v>
      </c>
      <c r="F163" s="223"/>
      <c r="G163" s="223"/>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143</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53" t="s">
        <v>257</v>
      </c>
      <c r="D164" s="225"/>
      <c r="E164" s="226">
        <v>15.2</v>
      </c>
      <c r="F164" s="223"/>
      <c r="G164" s="223"/>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143</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54"/>
      <c r="D165" s="244"/>
      <c r="E165" s="244"/>
      <c r="F165" s="244"/>
      <c r="G165" s="244"/>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144</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x14ac:dyDescent="0.2">
      <c r="A166" s="228" t="s">
        <v>130</v>
      </c>
      <c r="B166" s="229" t="s">
        <v>80</v>
      </c>
      <c r="C166" s="250" t="s">
        <v>81</v>
      </c>
      <c r="D166" s="230"/>
      <c r="E166" s="231"/>
      <c r="F166" s="232"/>
      <c r="G166" s="232">
        <f>SUMIF(AG167:AG169,"&lt;&gt;NOR",G167:G169)</f>
        <v>0</v>
      </c>
      <c r="H166" s="232"/>
      <c r="I166" s="232">
        <f>SUM(I167:I169)</f>
        <v>0</v>
      </c>
      <c r="J166" s="232"/>
      <c r="K166" s="232">
        <f>SUM(K167:K169)</f>
        <v>0</v>
      </c>
      <c r="L166" s="232"/>
      <c r="M166" s="232">
        <f>SUM(M167:M169)</f>
        <v>0</v>
      </c>
      <c r="N166" s="231"/>
      <c r="O166" s="231">
        <f>SUM(O167:O169)</f>
        <v>0</v>
      </c>
      <c r="P166" s="231"/>
      <c r="Q166" s="231">
        <f>SUM(Q167:Q169)</f>
        <v>0</v>
      </c>
      <c r="R166" s="232"/>
      <c r="S166" s="232"/>
      <c r="T166" s="233"/>
      <c r="U166" s="227"/>
      <c r="V166" s="227">
        <f>SUM(V167:V169)</f>
        <v>17.03</v>
      </c>
      <c r="W166" s="227"/>
      <c r="X166" s="227"/>
      <c r="Y166" s="227"/>
      <c r="AG166" t="s">
        <v>131</v>
      </c>
    </row>
    <row r="167" spans="1:60" ht="22.5" outlineLevel="1" x14ac:dyDescent="0.2">
      <c r="A167" s="235">
        <v>38</v>
      </c>
      <c r="B167" s="236" t="s">
        <v>291</v>
      </c>
      <c r="C167" s="251" t="s">
        <v>292</v>
      </c>
      <c r="D167" s="237" t="s">
        <v>199</v>
      </c>
      <c r="E167" s="238">
        <v>5.4053699999999996</v>
      </c>
      <c r="F167" s="239"/>
      <c r="G167" s="240">
        <f>ROUND(E167*F167,2)</f>
        <v>0</v>
      </c>
      <c r="H167" s="239"/>
      <c r="I167" s="240">
        <f>ROUND(E167*H167,2)</f>
        <v>0</v>
      </c>
      <c r="J167" s="239"/>
      <c r="K167" s="240">
        <f>ROUND(E167*J167,2)</f>
        <v>0</v>
      </c>
      <c r="L167" s="240">
        <v>21</v>
      </c>
      <c r="M167" s="240">
        <f>G167*(1+L167/100)</f>
        <v>0</v>
      </c>
      <c r="N167" s="238">
        <v>0</v>
      </c>
      <c r="O167" s="238">
        <f>ROUND(E167*N167,2)</f>
        <v>0</v>
      </c>
      <c r="P167" s="238">
        <v>0</v>
      </c>
      <c r="Q167" s="238">
        <f>ROUND(E167*P167,2)</f>
        <v>0</v>
      </c>
      <c r="R167" s="240" t="s">
        <v>135</v>
      </c>
      <c r="S167" s="240" t="s">
        <v>136</v>
      </c>
      <c r="T167" s="241" t="s">
        <v>136</v>
      </c>
      <c r="U167" s="223">
        <v>3.15</v>
      </c>
      <c r="V167" s="223">
        <f>ROUND(E167*U167,2)</f>
        <v>17.03</v>
      </c>
      <c r="W167" s="223"/>
      <c r="X167" s="223" t="s">
        <v>293</v>
      </c>
      <c r="Y167" s="223" t="s">
        <v>138</v>
      </c>
      <c r="Z167" s="212"/>
      <c r="AA167" s="212"/>
      <c r="AB167" s="212"/>
      <c r="AC167" s="212"/>
      <c r="AD167" s="212"/>
      <c r="AE167" s="212"/>
      <c r="AF167" s="212"/>
      <c r="AG167" s="212" t="s">
        <v>294</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52" t="s">
        <v>295</v>
      </c>
      <c r="D168" s="242"/>
      <c r="E168" s="242"/>
      <c r="F168" s="242"/>
      <c r="G168" s="242"/>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141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54"/>
      <c r="D169" s="244"/>
      <c r="E169" s="244"/>
      <c r="F169" s="244"/>
      <c r="G169" s="244"/>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144</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x14ac:dyDescent="0.2">
      <c r="A170" s="228" t="s">
        <v>130</v>
      </c>
      <c r="B170" s="229" t="s">
        <v>82</v>
      </c>
      <c r="C170" s="250" t="s">
        <v>83</v>
      </c>
      <c r="D170" s="230"/>
      <c r="E170" s="231"/>
      <c r="F170" s="232"/>
      <c r="G170" s="232">
        <f>SUMIF(AG171:AG182,"&lt;&gt;NOR",G171:G182)</f>
        <v>0</v>
      </c>
      <c r="H170" s="232"/>
      <c r="I170" s="232">
        <f>SUM(I171:I182)</f>
        <v>0</v>
      </c>
      <c r="J170" s="232"/>
      <c r="K170" s="232">
        <f>SUM(K171:K182)</f>
        <v>0</v>
      </c>
      <c r="L170" s="232"/>
      <c r="M170" s="232">
        <f>SUM(M171:M182)</f>
        <v>0</v>
      </c>
      <c r="N170" s="231"/>
      <c r="O170" s="231">
        <f>SUM(O171:O182)</f>
        <v>0.01</v>
      </c>
      <c r="P170" s="231"/>
      <c r="Q170" s="231">
        <f>SUM(Q171:Q182)</f>
        <v>0</v>
      </c>
      <c r="R170" s="232"/>
      <c r="S170" s="232"/>
      <c r="T170" s="233"/>
      <c r="U170" s="227"/>
      <c r="V170" s="227">
        <f>SUM(V171:V182)</f>
        <v>1.4100000000000001</v>
      </c>
      <c r="W170" s="227"/>
      <c r="X170" s="227"/>
      <c r="Y170" s="227"/>
      <c r="AG170" t="s">
        <v>131</v>
      </c>
    </row>
    <row r="171" spans="1:60" ht="22.5" outlineLevel="1" x14ac:dyDescent="0.2">
      <c r="A171" s="235">
        <v>39</v>
      </c>
      <c r="B171" s="236" t="s">
        <v>296</v>
      </c>
      <c r="C171" s="251" t="s">
        <v>297</v>
      </c>
      <c r="D171" s="237" t="s">
        <v>177</v>
      </c>
      <c r="E171" s="238">
        <v>2.7</v>
      </c>
      <c r="F171" s="239"/>
      <c r="G171" s="240">
        <f>ROUND(E171*F171,2)</f>
        <v>0</v>
      </c>
      <c r="H171" s="239"/>
      <c r="I171" s="240">
        <f>ROUND(E171*H171,2)</f>
        <v>0</v>
      </c>
      <c r="J171" s="239"/>
      <c r="K171" s="240">
        <f>ROUND(E171*J171,2)</f>
        <v>0</v>
      </c>
      <c r="L171" s="240">
        <v>21</v>
      </c>
      <c r="M171" s="240">
        <f>G171*(1+L171/100)</f>
        <v>0</v>
      </c>
      <c r="N171" s="238">
        <v>3.46E-3</v>
      </c>
      <c r="O171" s="238">
        <f>ROUND(E171*N171,2)</f>
        <v>0.01</v>
      </c>
      <c r="P171" s="238">
        <v>0</v>
      </c>
      <c r="Q171" s="238">
        <f>ROUND(E171*P171,2)</f>
        <v>0</v>
      </c>
      <c r="R171" s="240" t="s">
        <v>298</v>
      </c>
      <c r="S171" s="240" t="s">
        <v>136</v>
      </c>
      <c r="T171" s="241" t="s">
        <v>136</v>
      </c>
      <c r="U171" s="223">
        <v>0.38524999999999998</v>
      </c>
      <c r="V171" s="223">
        <f>ROUND(E171*U171,2)</f>
        <v>1.04</v>
      </c>
      <c r="W171" s="223"/>
      <c r="X171" s="223" t="s">
        <v>137</v>
      </c>
      <c r="Y171" s="223" t="s">
        <v>138</v>
      </c>
      <c r="Z171" s="212"/>
      <c r="AA171" s="212"/>
      <c r="AB171" s="212"/>
      <c r="AC171" s="212"/>
      <c r="AD171" s="212"/>
      <c r="AE171" s="212"/>
      <c r="AF171" s="212"/>
      <c r="AG171" s="212" t="s">
        <v>139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52" t="s">
        <v>299</v>
      </c>
      <c r="D172" s="242"/>
      <c r="E172" s="242"/>
      <c r="F172" s="242"/>
      <c r="G172" s="242"/>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141</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53" t="s">
        <v>300</v>
      </c>
      <c r="D173" s="225"/>
      <c r="E173" s="226">
        <v>0.9</v>
      </c>
      <c r="F173" s="223"/>
      <c r="G173" s="22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143</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53" t="s">
        <v>301</v>
      </c>
      <c r="D174" s="225"/>
      <c r="E174" s="226">
        <v>1.8</v>
      </c>
      <c r="F174" s="223"/>
      <c r="G174" s="223"/>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143</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54"/>
      <c r="D175" s="244"/>
      <c r="E175" s="244"/>
      <c r="F175" s="244"/>
      <c r="G175" s="244"/>
      <c r="H175" s="223"/>
      <c r="I175" s="223"/>
      <c r="J175" s="223"/>
      <c r="K175" s="223"/>
      <c r="L175" s="223"/>
      <c r="M175" s="223"/>
      <c r="N175" s="222"/>
      <c r="O175" s="222"/>
      <c r="P175" s="222"/>
      <c r="Q175" s="222"/>
      <c r="R175" s="223"/>
      <c r="S175" s="223"/>
      <c r="T175" s="223"/>
      <c r="U175" s="223"/>
      <c r="V175" s="223"/>
      <c r="W175" s="223"/>
      <c r="X175" s="223"/>
      <c r="Y175" s="223"/>
      <c r="Z175" s="212"/>
      <c r="AA175" s="212"/>
      <c r="AB175" s="212"/>
      <c r="AC175" s="212"/>
      <c r="AD175" s="212"/>
      <c r="AE175" s="212"/>
      <c r="AF175" s="212"/>
      <c r="AG175" s="212" t="s">
        <v>144</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35">
        <v>40</v>
      </c>
      <c r="B176" s="236" t="s">
        <v>302</v>
      </c>
      <c r="C176" s="251" t="s">
        <v>303</v>
      </c>
      <c r="D176" s="237" t="s">
        <v>177</v>
      </c>
      <c r="E176" s="238">
        <v>3.6</v>
      </c>
      <c r="F176" s="239"/>
      <c r="G176" s="240">
        <f>ROUND(E176*F176,2)</f>
        <v>0</v>
      </c>
      <c r="H176" s="239"/>
      <c r="I176" s="240">
        <f>ROUND(E176*H176,2)</f>
        <v>0</v>
      </c>
      <c r="J176" s="239"/>
      <c r="K176" s="240">
        <f>ROUND(E176*J176,2)</f>
        <v>0</v>
      </c>
      <c r="L176" s="240">
        <v>21</v>
      </c>
      <c r="M176" s="240">
        <f>G176*(1+L176/100)</f>
        <v>0</v>
      </c>
      <c r="N176" s="238">
        <v>0</v>
      </c>
      <c r="O176" s="238">
        <f>ROUND(E176*N176,2)</f>
        <v>0</v>
      </c>
      <c r="P176" s="238">
        <v>1.3500000000000001E-3</v>
      </c>
      <c r="Q176" s="238">
        <f>ROUND(E176*P176,2)</f>
        <v>0</v>
      </c>
      <c r="R176" s="240" t="s">
        <v>298</v>
      </c>
      <c r="S176" s="240" t="s">
        <v>136</v>
      </c>
      <c r="T176" s="241" t="s">
        <v>136</v>
      </c>
      <c r="U176" s="223">
        <v>9.1999999999999998E-2</v>
      </c>
      <c r="V176" s="223">
        <f>ROUND(E176*U176,2)</f>
        <v>0.33</v>
      </c>
      <c r="W176" s="223"/>
      <c r="X176" s="223" t="s">
        <v>137</v>
      </c>
      <c r="Y176" s="223" t="s">
        <v>138</v>
      </c>
      <c r="Z176" s="212"/>
      <c r="AA176" s="212"/>
      <c r="AB176" s="212"/>
      <c r="AC176" s="212"/>
      <c r="AD176" s="212"/>
      <c r="AE176" s="212"/>
      <c r="AF176" s="212"/>
      <c r="AG176" s="212" t="s">
        <v>139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53" t="s">
        <v>304</v>
      </c>
      <c r="D177" s="225"/>
      <c r="E177" s="226">
        <v>1.2</v>
      </c>
      <c r="F177" s="223"/>
      <c r="G177" s="223"/>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143</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53" t="s">
        <v>305</v>
      </c>
      <c r="D178" s="225"/>
      <c r="E178" s="226">
        <v>2.4</v>
      </c>
      <c r="F178" s="223"/>
      <c r="G178" s="223"/>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143</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54"/>
      <c r="D179" s="244"/>
      <c r="E179" s="244"/>
      <c r="F179" s="244"/>
      <c r="G179" s="244"/>
      <c r="H179" s="223"/>
      <c r="I179" s="223"/>
      <c r="J179" s="223"/>
      <c r="K179" s="223"/>
      <c r="L179" s="223"/>
      <c r="M179" s="223"/>
      <c r="N179" s="222"/>
      <c r="O179" s="222"/>
      <c r="P179" s="222"/>
      <c r="Q179" s="222"/>
      <c r="R179" s="223"/>
      <c r="S179" s="223"/>
      <c r="T179" s="223"/>
      <c r="U179" s="223"/>
      <c r="V179" s="223"/>
      <c r="W179" s="223"/>
      <c r="X179" s="223"/>
      <c r="Y179" s="223"/>
      <c r="Z179" s="212"/>
      <c r="AA179" s="212"/>
      <c r="AB179" s="212"/>
      <c r="AC179" s="212"/>
      <c r="AD179" s="212"/>
      <c r="AE179" s="212"/>
      <c r="AF179" s="212"/>
      <c r="AG179" s="212" t="s">
        <v>144</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5">
        <v>41</v>
      </c>
      <c r="B180" s="236" t="s">
        <v>306</v>
      </c>
      <c r="C180" s="251" t="s">
        <v>307</v>
      </c>
      <c r="D180" s="237" t="s">
        <v>199</v>
      </c>
      <c r="E180" s="238">
        <v>9.3399999999999993E-3</v>
      </c>
      <c r="F180" s="239"/>
      <c r="G180" s="240">
        <f>ROUND(E180*F180,2)</f>
        <v>0</v>
      </c>
      <c r="H180" s="239"/>
      <c r="I180" s="240">
        <f>ROUND(E180*H180,2)</f>
        <v>0</v>
      </c>
      <c r="J180" s="239"/>
      <c r="K180" s="240">
        <f>ROUND(E180*J180,2)</f>
        <v>0</v>
      </c>
      <c r="L180" s="240">
        <v>21</v>
      </c>
      <c r="M180" s="240">
        <f>G180*(1+L180/100)</f>
        <v>0</v>
      </c>
      <c r="N180" s="238">
        <v>0</v>
      </c>
      <c r="O180" s="238">
        <f>ROUND(E180*N180,2)</f>
        <v>0</v>
      </c>
      <c r="P180" s="238">
        <v>0</v>
      </c>
      <c r="Q180" s="238">
        <f>ROUND(E180*P180,2)</f>
        <v>0</v>
      </c>
      <c r="R180" s="240" t="s">
        <v>298</v>
      </c>
      <c r="S180" s="240" t="s">
        <v>136</v>
      </c>
      <c r="T180" s="241" t="s">
        <v>136</v>
      </c>
      <c r="U180" s="223">
        <v>4.7370000000000001</v>
      </c>
      <c r="V180" s="223">
        <f>ROUND(E180*U180,2)</f>
        <v>0.04</v>
      </c>
      <c r="W180" s="223"/>
      <c r="X180" s="223" t="s">
        <v>293</v>
      </c>
      <c r="Y180" s="223" t="s">
        <v>138</v>
      </c>
      <c r="Z180" s="212"/>
      <c r="AA180" s="212"/>
      <c r="AB180" s="212"/>
      <c r="AC180" s="212"/>
      <c r="AD180" s="212"/>
      <c r="AE180" s="212"/>
      <c r="AF180" s="212"/>
      <c r="AG180" s="212" t="s">
        <v>294</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52" t="s">
        <v>308</v>
      </c>
      <c r="D181" s="242"/>
      <c r="E181" s="242"/>
      <c r="F181" s="242"/>
      <c r="G181" s="242"/>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141</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54"/>
      <c r="D182" s="244"/>
      <c r="E182" s="244"/>
      <c r="F182" s="244"/>
      <c r="G182" s="244"/>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144</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x14ac:dyDescent="0.2">
      <c r="A183" s="228" t="s">
        <v>130</v>
      </c>
      <c r="B183" s="229" t="s">
        <v>84</v>
      </c>
      <c r="C183" s="250" t="s">
        <v>85</v>
      </c>
      <c r="D183" s="230"/>
      <c r="E183" s="231"/>
      <c r="F183" s="232"/>
      <c r="G183" s="232">
        <f>SUMIF(AG184:AG262,"&lt;&gt;NOR",G184:G262)</f>
        <v>0</v>
      </c>
      <c r="H183" s="232"/>
      <c r="I183" s="232">
        <f>SUM(I184:I262)</f>
        <v>0</v>
      </c>
      <c r="J183" s="232"/>
      <c r="K183" s="232">
        <f>SUM(K184:K262)</f>
        <v>0</v>
      </c>
      <c r="L183" s="232"/>
      <c r="M183" s="232">
        <f>SUM(M184:M262)</f>
        <v>0</v>
      </c>
      <c r="N183" s="231"/>
      <c r="O183" s="231">
        <f>SUM(O184:O262)</f>
        <v>0.02</v>
      </c>
      <c r="P183" s="231"/>
      <c r="Q183" s="231">
        <f>SUM(Q184:Q262)</f>
        <v>0</v>
      </c>
      <c r="R183" s="232"/>
      <c r="S183" s="232"/>
      <c r="T183" s="233"/>
      <c r="U183" s="227"/>
      <c r="V183" s="227">
        <f>SUM(V184:V262)</f>
        <v>66.349999999999994</v>
      </c>
      <c r="W183" s="227"/>
      <c r="X183" s="227"/>
      <c r="Y183" s="227"/>
      <c r="AG183" t="s">
        <v>131</v>
      </c>
    </row>
    <row r="184" spans="1:60" ht="22.5" outlineLevel="1" x14ac:dyDescent="0.2">
      <c r="A184" s="235">
        <v>42</v>
      </c>
      <c r="B184" s="236" t="s">
        <v>309</v>
      </c>
      <c r="C184" s="251" t="s">
        <v>310</v>
      </c>
      <c r="D184" s="237" t="s">
        <v>208</v>
      </c>
      <c r="E184" s="238">
        <v>3</v>
      </c>
      <c r="F184" s="239"/>
      <c r="G184" s="240">
        <f>ROUND(E184*F184,2)</f>
        <v>0</v>
      </c>
      <c r="H184" s="239"/>
      <c r="I184" s="240">
        <f>ROUND(E184*H184,2)</f>
        <v>0</v>
      </c>
      <c r="J184" s="239"/>
      <c r="K184" s="240">
        <f>ROUND(E184*J184,2)</f>
        <v>0</v>
      </c>
      <c r="L184" s="240">
        <v>21</v>
      </c>
      <c r="M184" s="240">
        <f>G184*(1+L184/100)</f>
        <v>0</v>
      </c>
      <c r="N184" s="238">
        <v>1.5499999999999999E-3</v>
      </c>
      <c r="O184" s="238">
        <f>ROUND(E184*N184,2)</f>
        <v>0</v>
      </c>
      <c r="P184" s="238">
        <v>0</v>
      </c>
      <c r="Q184" s="238">
        <f>ROUND(E184*P184,2)</f>
        <v>0</v>
      </c>
      <c r="R184" s="240" t="s">
        <v>311</v>
      </c>
      <c r="S184" s="240" t="s">
        <v>136</v>
      </c>
      <c r="T184" s="241" t="s">
        <v>136</v>
      </c>
      <c r="U184" s="223">
        <v>0.38500000000000001</v>
      </c>
      <c r="V184" s="223">
        <f>ROUND(E184*U184,2)</f>
        <v>1.1599999999999999</v>
      </c>
      <c r="W184" s="223"/>
      <c r="X184" s="223" t="s">
        <v>137</v>
      </c>
      <c r="Y184" s="223" t="s">
        <v>138</v>
      </c>
      <c r="Z184" s="212"/>
      <c r="AA184" s="212"/>
      <c r="AB184" s="212"/>
      <c r="AC184" s="212"/>
      <c r="AD184" s="212"/>
      <c r="AE184" s="212"/>
      <c r="AF184" s="212"/>
      <c r="AG184" s="212" t="s">
        <v>162</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55"/>
      <c r="D185" s="246"/>
      <c r="E185" s="246"/>
      <c r="F185" s="246"/>
      <c r="G185" s="246"/>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144</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ht="22.5" outlineLevel="1" x14ac:dyDescent="0.2">
      <c r="A186" s="235">
        <v>43</v>
      </c>
      <c r="B186" s="236" t="s">
        <v>312</v>
      </c>
      <c r="C186" s="251" t="s">
        <v>313</v>
      </c>
      <c r="D186" s="237" t="s">
        <v>208</v>
      </c>
      <c r="E186" s="238">
        <v>5</v>
      </c>
      <c r="F186" s="239"/>
      <c r="G186" s="240">
        <f>ROUND(E186*F186,2)</f>
        <v>0</v>
      </c>
      <c r="H186" s="239"/>
      <c r="I186" s="240">
        <f>ROUND(E186*H186,2)</f>
        <v>0</v>
      </c>
      <c r="J186" s="239"/>
      <c r="K186" s="240">
        <f>ROUND(E186*J186,2)</f>
        <v>0</v>
      </c>
      <c r="L186" s="240">
        <v>21</v>
      </c>
      <c r="M186" s="240">
        <f>G186*(1+L186/100)</f>
        <v>0</v>
      </c>
      <c r="N186" s="238">
        <v>0</v>
      </c>
      <c r="O186" s="238">
        <f>ROUND(E186*N186,2)</f>
        <v>0</v>
      </c>
      <c r="P186" s="238">
        <v>0</v>
      </c>
      <c r="Q186" s="238">
        <f>ROUND(E186*P186,2)</f>
        <v>0</v>
      </c>
      <c r="R186" s="240" t="s">
        <v>311</v>
      </c>
      <c r="S186" s="240" t="s">
        <v>136</v>
      </c>
      <c r="T186" s="241" t="s">
        <v>136</v>
      </c>
      <c r="U186" s="223">
        <v>1.56</v>
      </c>
      <c r="V186" s="223">
        <f>ROUND(E186*U186,2)</f>
        <v>7.8</v>
      </c>
      <c r="W186" s="223"/>
      <c r="X186" s="223" t="s">
        <v>137</v>
      </c>
      <c r="Y186" s="223" t="s">
        <v>138</v>
      </c>
      <c r="Z186" s="212"/>
      <c r="AA186" s="212"/>
      <c r="AB186" s="212"/>
      <c r="AC186" s="212"/>
      <c r="AD186" s="212"/>
      <c r="AE186" s="212"/>
      <c r="AF186" s="212"/>
      <c r="AG186" s="212" t="s">
        <v>162</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56" t="s">
        <v>314</v>
      </c>
      <c r="D187" s="247"/>
      <c r="E187" s="247"/>
      <c r="F187" s="247"/>
      <c r="G187" s="247"/>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249</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53" t="s">
        <v>315</v>
      </c>
      <c r="D188" s="225"/>
      <c r="E188" s="226">
        <v>1</v>
      </c>
      <c r="F188" s="223"/>
      <c r="G188" s="223"/>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143</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3" t="s">
        <v>316</v>
      </c>
      <c r="D189" s="225"/>
      <c r="E189" s="226">
        <v>1</v>
      </c>
      <c r="F189" s="223"/>
      <c r="G189" s="223"/>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143</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53" t="s">
        <v>317</v>
      </c>
      <c r="D190" s="225"/>
      <c r="E190" s="226">
        <v>2</v>
      </c>
      <c r="F190" s="223"/>
      <c r="G190" s="223"/>
      <c r="H190" s="223"/>
      <c r="I190" s="223"/>
      <c r="J190" s="223"/>
      <c r="K190" s="223"/>
      <c r="L190" s="223"/>
      <c r="M190" s="223"/>
      <c r="N190" s="222"/>
      <c r="O190" s="222"/>
      <c r="P190" s="222"/>
      <c r="Q190" s="222"/>
      <c r="R190" s="223"/>
      <c r="S190" s="223"/>
      <c r="T190" s="223"/>
      <c r="U190" s="223"/>
      <c r="V190" s="223"/>
      <c r="W190" s="223"/>
      <c r="X190" s="223"/>
      <c r="Y190" s="223"/>
      <c r="Z190" s="212"/>
      <c r="AA190" s="212"/>
      <c r="AB190" s="212"/>
      <c r="AC190" s="212"/>
      <c r="AD190" s="212"/>
      <c r="AE190" s="212"/>
      <c r="AF190" s="212"/>
      <c r="AG190" s="212" t="s">
        <v>143</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53" t="s">
        <v>318</v>
      </c>
      <c r="D191" s="225"/>
      <c r="E191" s="226">
        <v>1</v>
      </c>
      <c r="F191" s="223"/>
      <c r="G191" s="22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143</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54"/>
      <c r="D192" s="244"/>
      <c r="E192" s="244"/>
      <c r="F192" s="244"/>
      <c r="G192" s="244"/>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144</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35">
        <v>44</v>
      </c>
      <c r="B193" s="236" t="s">
        <v>319</v>
      </c>
      <c r="C193" s="251" t="s">
        <v>320</v>
      </c>
      <c r="D193" s="237" t="s">
        <v>208</v>
      </c>
      <c r="E193" s="238">
        <v>15</v>
      </c>
      <c r="F193" s="239"/>
      <c r="G193" s="240">
        <f>ROUND(E193*F193,2)</f>
        <v>0</v>
      </c>
      <c r="H193" s="239"/>
      <c r="I193" s="240">
        <f>ROUND(E193*H193,2)</f>
        <v>0</v>
      </c>
      <c r="J193" s="239"/>
      <c r="K193" s="240">
        <f>ROUND(E193*J193,2)</f>
        <v>0</v>
      </c>
      <c r="L193" s="240">
        <v>21</v>
      </c>
      <c r="M193" s="240">
        <f>G193*(1+L193/100)</f>
        <v>0</v>
      </c>
      <c r="N193" s="238">
        <v>0</v>
      </c>
      <c r="O193" s="238">
        <f>ROUND(E193*N193,2)</f>
        <v>0</v>
      </c>
      <c r="P193" s="238">
        <v>0</v>
      </c>
      <c r="Q193" s="238">
        <f>ROUND(E193*P193,2)</f>
        <v>0</v>
      </c>
      <c r="R193" s="240" t="s">
        <v>311</v>
      </c>
      <c r="S193" s="240" t="s">
        <v>136</v>
      </c>
      <c r="T193" s="241" t="s">
        <v>136</v>
      </c>
      <c r="U193" s="223">
        <v>1.63</v>
      </c>
      <c r="V193" s="223">
        <f>ROUND(E193*U193,2)</f>
        <v>24.45</v>
      </c>
      <c r="W193" s="223"/>
      <c r="X193" s="223" t="s">
        <v>137</v>
      </c>
      <c r="Y193" s="223" t="s">
        <v>138</v>
      </c>
      <c r="Z193" s="212"/>
      <c r="AA193" s="212"/>
      <c r="AB193" s="212"/>
      <c r="AC193" s="212"/>
      <c r="AD193" s="212"/>
      <c r="AE193" s="212"/>
      <c r="AF193" s="212"/>
      <c r="AG193" s="212" t="s">
        <v>162</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56" t="s">
        <v>314</v>
      </c>
      <c r="D194" s="247"/>
      <c r="E194" s="247"/>
      <c r="F194" s="247"/>
      <c r="G194" s="247"/>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249</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53" t="s">
        <v>321</v>
      </c>
      <c r="D195" s="225"/>
      <c r="E195" s="226">
        <v>1</v>
      </c>
      <c r="F195" s="223"/>
      <c r="G195" s="223"/>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143</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3" t="s">
        <v>322</v>
      </c>
      <c r="D196" s="225"/>
      <c r="E196" s="226">
        <v>1</v>
      </c>
      <c r="F196" s="223"/>
      <c r="G196" s="223"/>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143</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53" t="s">
        <v>323</v>
      </c>
      <c r="D197" s="225"/>
      <c r="E197" s="226">
        <v>9</v>
      </c>
      <c r="F197" s="223"/>
      <c r="G197" s="223"/>
      <c r="H197" s="223"/>
      <c r="I197" s="223"/>
      <c r="J197" s="223"/>
      <c r="K197" s="223"/>
      <c r="L197" s="223"/>
      <c r="M197" s="223"/>
      <c r="N197" s="222"/>
      <c r="O197" s="222"/>
      <c r="P197" s="222"/>
      <c r="Q197" s="222"/>
      <c r="R197" s="223"/>
      <c r="S197" s="223"/>
      <c r="T197" s="223"/>
      <c r="U197" s="223"/>
      <c r="V197" s="223"/>
      <c r="W197" s="223"/>
      <c r="X197" s="223"/>
      <c r="Y197" s="223"/>
      <c r="Z197" s="212"/>
      <c r="AA197" s="212"/>
      <c r="AB197" s="212"/>
      <c r="AC197" s="212"/>
      <c r="AD197" s="212"/>
      <c r="AE197" s="212"/>
      <c r="AF197" s="212"/>
      <c r="AG197" s="212" t="s">
        <v>143</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3" t="s">
        <v>324</v>
      </c>
      <c r="D198" s="225"/>
      <c r="E198" s="226">
        <v>1</v>
      </c>
      <c r="F198" s="223"/>
      <c r="G198" s="223"/>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143</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3" t="s">
        <v>325</v>
      </c>
      <c r="D199" s="225"/>
      <c r="E199" s="226">
        <v>3</v>
      </c>
      <c r="F199" s="223"/>
      <c r="G199" s="223"/>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143</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54"/>
      <c r="D200" s="244"/>
      <c r="E200" s="244"/>
      <c r="F200" s="244"/>
      <c r="G200" s="244"/>
      <c r="H200" s="223"/>
      <c r="I200" s="223"/>
      <c r="J200" s="223"/>
      <c r="K200" s="223"/>
      <c r="L200" s="223"/>
      <c r="M200" s="223"/>
      <c r="N200" s="222"/>
      <c r="O200" s="222"/>
      <c r="P200" s="222"/>
      <c r="Q200" s="222"/>
      <c r="R200" s="223"/>
      <c r="S200" s="223"/>
      <c r="T200" s="223"/>
      <c r="U200" s="223"/>
      <c r="V200" s="223"/>
      <c r="W200" s="223"/>
      <c r="X200" s="223"/>
      <c r="Y200" s="223"/>
      <c r="Z200" s="212"/>
      <c r="AA200" s="212"/>
      <c r="AB200" s="212"/>
      <c r="AC200" s="212"/>
      <c r="AD200" s="212"/>
      <c r="AE200" s="212"/>
      <c r="AF200" s="212"/>
      <c r="AG200" s="212" t="s">
        <v>144</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35">
        <v>45</v>
      </c>
      <c r="B201" s="236" t="s">
        <v>326</v>
      </c>
      <c r="C201" s="251" t="s">
        <v>327</v>
      </c>
      <c r="D201" s="237" t="s">
        <v>208</v>
      </c>
      <c r="E201" s="238">
        <v>3</v>
      </c>
      <c r="F201" s="239"/>
      <c r="G201" s="240">
        <f>ROUND(E201*F201,2)</f>
        <v>0</v>
      </c>
      <c r="H201" s="239"/>
      <c r="I201" s="240">
        <f>ROUND(E201*H201,2)</f>
        <v>0</v>
      </c>
      <c r="J201" s="239"/>
      <c r="K201" s="240">
        <f>ROUND(E201*J201,2)</f>
        <v>0</v>
      </c>
      <c r="L201" s="240">
        <v>21</v>
      </c>
      <c r="M201" s="240">
        <f>G201*(1+L201/100)</f>
        <v>0</v>
      </c>
      <c r="N201" s="238">
        <v>0</v>
      </c>
      <c r="O201" s="238">
        <f>ROUND(E201*N201,2)</f>
        <v>0</v>
      </c>
      <c r="P201" s="238">
        <v>0</v>
      </c>
      <c r="Q201" s="238">
        <f>ROUND(E201*P201,2)</f>
        <v>0</v>
      </c>
      <c r="R201" s="240" t="s">
        <v>311</v>
      </c>
      <c r="S201" s="240" t="s">
        <v>136</v>
      </c>
      <c r="T201" s="241" t="s">
        <v>136</v>
      </c>
      <c r="U201" s="223">
        <v>0.55500000000000005</v>
      </c>
      <c r="V201" s="223">
        <f>ROUND(E201*U201,2)</f>
        <v>1.67</v>
      </c>
      <c r="W201" s="223"/>
      <c r="X201" s="223" t="s">
        <v>137</v>
      </c>
      <c r="Y201" s="223" t="s">
        <v>138</v>
      </c>
      <c r="Z201" s="212"/>
      <c r="AA201" s="212"/>
      <c r="AB201" s="212"/>
      <c r="AC201" s="212"/>
      <c r="AD201" s="212"/>
      <c r="AE201" s="212"/>
      <c r="AF201" s="212"/>
      <c r="AG201" s="212" t="s">
        <v>162</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53" t="s">
        <v>322</v>
      </c>
      <c r="D202" s="225"/>
      <c r="E202" s="226">
        <v>1</v>
      </c>
      <c r="F202" s="223"/>
      <c r="G202" s="223"/>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143</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3" t="s">
        <v>315</v>
      </c>
      <c r="D203" s="225"/>
      <c r="E203" s="226">
        <v>1</v>
      </c>
      <c r="F203" s="223"/>
      <c r="G203" s="223"/>
      <c r="H203" s="223"/>
      <c r="I203" s="223"/>
      <c r="J203" s="223"/>
      <c r="K203" s="223"/>
      <c r="L203" s="223"/>
      <c r="M203" s="223"/>
      <c r="N203" s="222"/>
      <c r="O203" s="222"/>
      <c r="P203" s="222"/>
      <c r="Q203" s="222"/>
      <c r="R203" s="223"/>
      <c r="S203" s="223"/>
      <c r="T203" s="223"/>
      <c r="U203" s="223"/>
      <c r="V203" s="223"/>
      <c r="W203" s="223"/>
      <c r="X203" s="223"/>
      <c r="Y203" s="223"/>
      <c r="Z203" s="212"/>
      <c r="AA203" s="212"/>
      <c r="AB203" s="212"/>
      <c r="AC203" s="212"/>
      <c r="AD203" s="212"/>
      <c r="AE203" s="212"/>
      <c r="AF203" s="212"/>
      <c r="AG203" s="212" t="s">
        <v>143</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3" t="s">
        <v>316</v>
      </c>
      <c r="D204" s="225"/>
      <c r="E204" s="226">
        <v>1</v>
      </c>
      <c r="F204" s="223"/>
      <c r="G204" s="223"/>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143</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54"/>
      <c r="D205" s="244"/>
      <c r="E205" s="244"/>
      <c r="F205" s="244"/>
      <c r="G205" s="244"/>
      <c r="H205" s="223"/>
      <c r="I205" s="223"/>
      <c r="J205" s="223"/>
      <c r="K205" s="223"/>
      <c r="L205" s="223"/>
      <c r="M205" s="223"/>
      <c r="N205" s="222"/>
      <c r="O205" s="222"/>
      <c r="P205" s="222"/>
      <c r="Q205" s="222"/>
      <c r="R205" s="223"/>
      <c r="S205" s="223"/>
      <c r="T205" s="223"/>
      <c r="U205" s="223"/>
      <c r="V205" s="223"/>
      <c r="W205" s="223"/>
      <c r="X205" s="223"/>
      <c r="Y205" s="223"/>
      <c r="Z205" s="212"/>
      <c r="AA205" s="212"/>
      <c r="AB205" s="212"/>
      <c r="AC205" s="212"/>
      <c r="AD205" s="212"/>
      <c r="AE205" s="212"/>
      <c r="AF205" s="212"/>
      <c r="AG205" s="212" t="s">
        <v>144</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35">
        <v>46</v>
      </c>
      <c r="B206" s="236" t="s">
        <v>328</v>
      </c>
      <c r="C206" s="251" t="s">
        <v>329</v>
      </c>
      <c r="D206" s="237" t="s">
        <v>208</v>
      </c>
      <c r="E206" s="238">
        <v>20</v>
      </c>
      <c r="F206" s="239"/>
      <c r="G206" s="240">
        <f>ROUND(E206*F206,2)</f>
        <v>0</v>
      </c>
      <c r="H206" s="239"/>
      <c r="I206" s="240">
        <f>ROUND(E206*H206,2)</f>
        <v>0</v>
      </c>
      <c r="J206" s="239"/>
      <c r="K206" s="240">
        <f>ROUND(E206*J206,2)</f>
        <v>0</v>
      </c>
      <c r="L206" s="240">
        <v>21</v>
      </c>
      <c r="M206" s="240">
        <f>G206*(1+L206/100)</f>
        <v>0</v>
      </c>
      <c r="N206" s="238">
        <v>0</v>
      </c>
      <c r="O206" s="238">
        <f>ROUND(E206*N206,2)</f>
        <v>0</v>
      </c>
      <c r="P206" s="238">
        <v>0</v>
      </c>
      <c r="Q206" s="238">
        <f>ROUND(E206*P206,2)</f>
        <v>0</v>
      </c>
      <c r="R206" s="240" t="s">
        <v>311</v>
      </c>
      <c r="S206" s="240" t="s">
        <v>136</v>
      </c>
      <c r="T206" s="241" t="s">
        <v>136</v>
      </c>
      <c r="U206" s="223">
        <v>0.77500000000000002</v>
      </c>
      <c r="V206" s="223">
        <f>ROUND(E206*U206,2)</f>
        <v>15.5</v>
      </c>
      <c r="W206" s="223"/>
      <c r="X206" s="223" t="s">
        <v>137</v>
      </c>
      <c r="Y206" s="223" t="s">
        <v>138</v>
      </c>
      <c r="Z206" s="212"/>
      <c r="AA206" s="212"/>
      <c r="AB206" s="212"/>
      <c r="AC206" s="212"/>
      <c r="AD206" s="212"/>
      <c r="AE206" s="212"/>
      <c r="AF206" s="212"/>
      <c r="AG206" s="212" t="s">
        <v>162</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55"/>
      <c r="D207" s="246"/>
      <c r="E207" s="246"/>
      <c r="F207" s="246"/>
      <c r="G207" s="246"/>
      <c r="H207" s="223"/>
      <c r="I207" s="223"/>
      <c r="J207" s="223"/>
      <c r="K207" s="223"/>
      <c r="L207" s="223"/>
      <c r="M207" s="223"/>
      <c r="N207" s="222"/>
      <c r="O207" s="222"/>
      <c r="P207" s="222"/>
      <c r="Q207" s="222"/>
      <c r="R207" s="223"/>
      <c r="S207" s="223"/>
      <c r="T207" s="223"/>
      <c r="U207" s="223"/>
      <c r="V207" s="223"/>
      <c r="W207" s="223"/>
      <c r="X207" s="223"/>
      <c r="Y207" s="223"/>
      <c r="Z207" s="212"/>
      <c r="AA207" s="212"/>
      <c r="AB207" s="212"/>
      <c r="AC207" s="212"/>
      <c r="AD207" s="212"/>
      <c r="AE207" s="212"/>
      <c r="AF207" s="212"/>
      <c r="AG207" s="212" t="s">
        <v>144</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1" x14ac:dyDescent="0.2">
      <c r="A208" s="235">
        <v>47</v>
      </c>
      <c r="B208" s="236" t="s">
        <v>330</v>
      </c>
      <c r="C208" s="251" t="s">
        <v>331</v>
      </c>
      <c r="D208" s="237" t="s">
        <v>208</v>
      </c>
      <c r="E208" s="238">
        <v>3</v>
      </c>
      <c r="F208" s="239"/>
      <c r="G208" s="240">
        <f>ROUND(E208*F208,2)</f>
        <v>0</v>
      </c>
      <c r="H208" s="239"/>
      <c r="I208" s="240">
        <f>ROUND(E208*H208,2)</f>
        <v>0</v>
      </c>
      <c r="J208" s="239"/>
      <c r="K208" s="240">
        <f>ROUND(E208*J208,2)</f>
        <v>0</v>
      </c>
      <c r="L208" s="240">
        <v>21</v>
      </c>
      <c r="M208" s="240">
        <f>G208*(1+L208/100)</f>
        <v>0</v>
      </c>
      <c r="N208" s="238">
        <v>1.0000000000000001E-5</v>
      </c>
      <c r="O208" s="238">
        <f>ROUND(E208*N208,2)</f>
        <v>0</v>
      </c>
      <c r="P208" s="238">
        <v>0</v>
      </c>
      <c r="Q208" s="238">
        <f>ROUND(E208*P208,2)</f>
        <v>0</v>
      </c>
      <c r="R208" s="240" t="s">
        <v>311</v>
      </c>
      <c r="S208" s="240" t="s">
        <v>136</v>
      </c>
      <c r="T208" s="241" t="s">
        <v>136</v>
      </c>
      <c r="U208" s="223">
        <v>0.40488000000000002</v>
      </c>
      <c r="V208" s="223">
        <f>ROUND(E208*U208,2)</f>
        <v>1.21</v>
      </c>
      <c r="W208" s="223"/>
      <c r="X208" s="223" t="s">
        <v>137</v>
      </c>
      <c r="Y208" s="223" t="s">
        <v>138</v>
      </c>
      <c r="Z208" s="212"/>
      <c r="AA208" s="212"/>
      <c r="AB208" s="212"/>
      <c r="AC208" s="212"/>
      <c r="AD208" s="212"/>
      <c r="AE208" s="212"/>
      <c r="AF208" s="212"/>
      <c r="AG208" s="212" t="s">
        <v>162</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55"/>
      <c r="D209" s="246"/>
      <c r="E209" s="246"/>
      <c r="F209" s="246"/>
      <c r="G209" s="246"/>
      <c r="H209" s="223"/>
      <c r="I209" s="223"/>
      <c r="J209" s="223"/>
      <c r="K209" s="223"/>
      <c r="L209" s="223"/>
      <c r="M209" s="223"/>
      <c r="N209" s="222"/>
      <c r="O209" s="222"/>
      <c r="P209" s="222"/>
      <c r="Q209" s="222"/>
      <c r="R209" s="223"/>
      <c r="S209" s="223"/>
      <c r="T209" s="223"/>
      <c r="U209" s="223"/>
      <c r="V209" s="223"/>
      <c r="W209" s="223"/>
      <c r="X209" s="223"/>
      <c r="Y209" s="223"/>
      <c r="Z209" s="212"/>
      <c r="AA209" s="212"/>
      <c r="AB209" s="212"/>
      <c r="AC209" s="212"/>
      <c r="AD209" s="212"/>
      <c r="AE209" s="212"/>
      <c r="AF209" s="212"/>
      <c r="AG209" s="212" t="s">
        <v>144</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5">
        <v>48</v>
      </c>
      <c r="B210" s="236" t="s">
        <v>332</v>
      </c>
      <c r="C210" s="251" t="s">
        <v>333</v>
      </c>
      <c r="D210" s="237" t="s">
        <v>208</v>
      </c>
      <c r="E210" s="238">
        <v>16</v>
      </c>
      <c r="F210" s="239"/>
      <c r="G210" s="240">
        <f>ROUND(E210*F210,2)</f>
        <v>0</v>
      </c>
      <c r="H210" s="239"/>
      <c r="I210" s="240">
        <f>ROUND(E210*H210,2)</f>
        <v>0</v>
      </c>
      <c r="J210" s="239"/>
      <c r="K210" s="240">
        <f>ROUND(E210*J210,2)</f>
        <v>0</v>
      </c>
      <c r="L210" s="240">
        <v>21</v>
      </c>
      <c r="M210" s="240">
        <f>G210*(1+L210/100)</f>
        <v>0</v>
      </c>
      <c r="N210" s="238">
        <v>1.0000000000000001E-5</v>
      </c>
      <c r="O210" s="238">
        <f>ROUND(E210*N210,2)</f>
        <v>0</v>
      </c>
      <c r="P210" s="238">
        <v>0</v>
      </c>
      <c r="Q210" s="238">
        <f>ROUND(E210*P210,2)</f>
        <v>0</v>
      </c>
      <c r="R210" s="240" t="s">
        <v>311</v>
      </c>
      <c r="S210" s="240" t="s">
        <v>136</v>
      </c>
      <c r="T210" s="241" t="s">
        <v>136</v>
      </c>
      <c r="U210" s="223">
        <v>0.28000000000000003</v>
      </c>
      <c r="V210" s="223">
        <f>ROUND(E210*U210,2)</f>
        <v>4.4800000000000004</v>
      </c>
      <c r="W210" s="223"/>
      <c r="X210" s="223" t="s">
        <v>137</v>
      </c>
      <c r="Y210" s="223" t="s">
        <v>138</v>
      </c>
      <c r="Z210" s="212"/>
      <c r="AA210" s="212"/>
      <c r="AB210" s="212"/>
      <c r="AC210" s="212"/>
      <c r="AD210" s="212"/>
      <c r="AE210" s="212"/>
      <c r="AF210" s="212"/>
      <c r="AG210" s="212" t="s">
        <v>162</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53" t="s">
        <v>321</v>
      </c>
      <c r="D211" s="225"/>
      <c r="E211" s="226">
        <v>1</v>
      </c>
      <c r="F211" s="223"/>
      <c r="G211" s="223"/>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143</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53" t="s">
        <v>322</v>
      </c>
      <c r="D212" s="225"/>
      <c r="E212" s="226">
        <v>1</v>
      </c>
      <c r="F212" s="223"/>
      <c r="G212" s="223"/>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143</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53" t="s">
        <v>323</v>
      </c>
      <c r="D213" s="225"/>
      <c r="E213" s="226">
        <v>9</v>
      </c>
      <c r="F213" s="223"/>
      <c r="G213" s="223"/>
      <c r="H213" s="223"/>
      <c r="I213" s="223"/>
      <c r="J213" s="223"/>
      <c r="K213" s="223"/>
      <c r="L213" s="223"/>
      <c r="M213" s="223"/>
      <c r="N213" s="222"/>
      <c r="O213" s="222"/>
      <c r="P213" s="222"/>
      <c r="Q213" s="222"/>
      <c r="R213" s="223"/>
      <c r="S213" s="223"/>
      <c r="T213" s="223"/>
      <c r="U213" s="223"/>
      <c r="V213" s="223"/>
      <c r="W213" s="223"/>
      <c r="X213" s="223"/>
      <c r="Y213" s="223"/>
      <c r="Z213" s="212"/>
      <c r="AA213" s="212"/>
      <c r="AB213" s="212"/>
      <c r="AC213" s="212"/>
      <c r="AD213" s="212"/>
      <c r="AE213" s="212"/>
      <c r="AF213" s="212"/>
      <c r="AG213" s="212" t="s">
        <v>143</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53" t="s">
        <v>315</v>
      </c>
      <c r="D214" s="225"/>
      <c r="E214" s="226">
        <v>1</v>
      </c>
      <c r="F214" s="223"/>
      <c r="G214" s="223"/>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143</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53" t="s">
        <v>316</v>
      </c>
      <c r="D215" s="225"/>
      <c r="E215" s="226">
        <v>1</v>
      </c>
      <c r="F215" s="223"/>
      <c r="G215" s="223"/>
      <c r="H215" s="223"/>
      <c r="I215" s="223"/>
      <c r="J215" s="223"/>
      <c r="K215" s="223"/>
      <c r="L215" s="223"/>
      <c r="M215" s="223"/>
      <c r="N215" s="222"/>
      <c r="O215" s="222"/>
      <c r="P215" s="222"/>
      <c r="Q215" s="222"/>
      <c r="R215" s="223"/>
      <c r="S215" s="223"/>
      <c r="T215" s="223"/>
      <c r="U215" s="223"/>
      <c r="V215" s="223"/>
      <c r="W215" s="223"/>
      <c r="X215" s="223"/>
      <c r="Y215" s="223"/>
      <c r="Z215" s="212"/>
      <c r="AA215" s="212"/>
      <c r="AB215" s="212"/>
      <c r="AC215" s="212"/>
      <c r="AD215" s="212"/>
      <c r="AE215" s="212"/>
      <c r="AF215" s="212"/>
      <c r="AG215" s="212" t="s">
        <v>143</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53" t="s">
        <v>317</v>
      </c>
      <c r="D216" s="225"/>
      <c r="E216" s="226">
        <v>2</v>
      </c>
      <c r="F216" s="223"/>
      <c r="G216" s="223"/>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143</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53" t="s">
        <v>318</v>
      </c>
      <c r="D217" s="225"/>
      <c r="E217" s="226">
        <v>1</v>
      </c>
      <c r="F217" s="223"/>
      <c r="G217" s="223"/>
      <c r="H217" s="223"/>
      <c r="I217" s="223"/>
      <c r="J217" s="223"/>
      <c r="K217" s="223"/>
      <c r="L217" s="223"/>
      <c r="M217" s="223"/>
      <c r="N217" s="222"/>
      <c r="O217" s="222"/>
      <c r="P217" s="222"/>
      <c r="Q217" s="222"/>
      <c r="R217" s="223"/>
      <c r="S217" s="223"/>
      <c r="T217" s="223"/>
      <c r="U217" s="223"/>
      <c r="V217" s="223"/>
      <c r="W217" s="223"/>
      <c r="X217" s="223"/>
      <c r="Y217" s="223"/>
      <c r="Z217" s="212"/>
      <c r="AA217" s="212"/>
      <c r="AB217" s="212"/>
      <c r="AC217" s="212"/>
      <c r="AD217" s="212"/>
      <c r="AE217" s="212"/>
      <c r="AF217" s="212"/>
      <c r="AG217" s="212" t="s">
        <v>143</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54"/>
      <c r="D218" s="244"/>
      <c r="E218" s="244"/>
      <c r="F218" s="244"/>
      <c r="G218" s="244"/>
      <c r="H218" s="223"/>
      <c r="I218" s="223"/>
      <c r="J218" s="223"/>
      <c r="K218" s="223"/>
      <c r="L218" s="223"/>
      <c r="M218" s="223"/>
      <c r="N218" s="222"/>
      <c r="O218" s="222"/>
      <c r="P218" s="222"/>
      <c r="Q218" s="222"/>
      <c r="R218" s="223"/>
      <c r="S218" s="223"/>
      <c r="T218" s="223"/>
      <c r="U218" s="223"/>
      <c r="V218" s="223"/>
      <c r="W218" s="223"/>
      <c r="X218" s="223"/>
      <c r="Y218" s="223"/>
      <c r="Z218" s="212"/>
      <c r="AA218" s="212"/>
      <c r="AB218" s="212"/>
      <c r="AC218" s="212"/>
      <c r="AD218" s="212"/>
      <c r="AE218" s="212"/>
      <c r="AF218" s="212"/>
      <c r="AG218" s="212" t="s">
        <v>144</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5">
        <v>49</v>
      </c>
      <c r="B219" s="236" t="s">
        <v>334</v>
      </c>
      <c r="C219" s="251" t="s">
        <v>335</v>
      </c>
      <c r="D219" s="237" t="s">
        <v>208</v>
      </c>
      <c r="E219" s="238">
        <v>4</v>
      </c>
      <c r="F219" s="239"/>
      <c r="G219" s="240">
        <f>ROUND(E219*F219,2)</f>
        <v>0</v>
      </c>
      <c r="H219" s="239"/>
      <c r="I219" s="240">
        <f>ROUND(E219*H219,2)</f>
        <v>0</v>
      </c>
      <c r="J219" s="239"/>
      <c r="K219" s="240">
        <f>ROUND(E219*J219,2)</f>
        <v>0</v>
      </c>
      <c r="L219" s="240">
        <v>21</v>
      </c>
      <c r="M219" s="240">
        <f>G219*(1+L219/100)</f>
        <v>0</v>
      </c>
      <c r="N219" s="238">
        <v>0</v>
      </c>
      <c r="O219" s="238">
        <f>ROUND(E219*N219,2)</f>
        <v>0</v>
      </c>
      <c r="P219" s="238">
        <v>0</v>
      </c>
      <c r="Q219" s="238">
        <f>ROUND(E219*P219,2)</f>
        <v>0</v>
      </c>
      <c r="R219" s="240"/>
      <c r="S219" s="240" t="s">
        <v>246</v>
      </c>
      <c r="T219" s="241" t="s">
        <v>247</v>
      </c>
      <c r="U219" s="223">
        <v>2.52</v>
      </c>
      <c r="V219" s="223">
        <f>ROUND(E219*U219,2)</f>
        <v>10.08</v>
      </c>
      <c r="W219" s="223"/>
      <c r="X219" s="223" t="s">
        <v>137</v>
      </c>
      <c r="Y219" s="223" t="s">
        <v>138</v>
      </c>
      <c r="Z219" s="212"/>
      <c r="AA219" s="212"/>
      <c r="AB219" s="212"/>
      <c r="AC219" s="212"/>
      <c r="AD219" s="212"/>
      <c r="AE219" s="212"/>
      <c r="AF219" s="212"/>
      <c r="AG219" s="212" t="s">
        <v>162</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56" t="s">
        <v>314</v>
      </c>
      <c r="D220" s="247"/>
      <c r="E220" s="247"/>
      <c r="F220" s="247"/>
      <c r="G220" s="247"/>
      <c r="H220" s="223"/>
      <c r="I220" s="223"/>
      <c r="J220" s="223"/>
      <c r="K220" s="223"/>
      <c r="L220" s="223"/>
      <c r="M220" s="223"/>
      <c r="N220" s="222"/>
      <c r="O220" s="222"/>
      <c r="P220" s="222"/>
      <c r="Q220" s="222"/>
      <c r="R220" s="223"/>
      <c r="S220" s="223"/>
      <c r="T220" s="223"/>
      <c r="U220" s="223"/>
      <c r="V220" s="223"/>
      <c r="W220" s="223"/>
      <c r="X220" s="223"/>
      <c r="Y220" s="223"/>
      <c r="Z220" s="212"/>
      <c r="AA220" s="212"/>
      <c r="AB220" s="212"/>
      <c r="AC220" s="212"/>
      <c r="AD220" s="212"/>
      <c r="AE220" s="212"/>
      <c r="AF220" s="212"/>
      <c r="AG220" s="212" t="s">
        <v>249</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53" t="s">
        <v>324</v>
      </c>
      <c r="D221" s="225"/>
      <c r="E221" s="226">
        <v>1</v>
      </c>
      <c r="F221" s="223"/>
      <c r="G221" s="223"/>
      <c r="H221" s="223"/>
      <c r="I221" s="223"/>
      <c r="J221" s="223"/>
      <c r="K221" s="223"/>
      <c r="L221" s="223"/>
      <c r="M221" s="223"/>
      <c r="N221" s="222"/>
      <c r="O221" s="222"/>
      <c r="P221" s="222"/>
      <c r="Q221" s="222"/>
      <c r="R221" s="223"/>
      <c r="S221" s="223"/>
      <c r="T221" s="223"/>
      <c r="U221" s="223"/>
      <c r="V221" s="223"/>
      <c r="W221" s="223"/>
      <c r="X221" s="223"/>
      <c r="Y221" s="223"/>
      <c r="Z221" s="212"/>
      <c r="AA221" s="212"/>
      <c r="AB221" s="212"/>
      <c r="AC221" s="212"/>
      <c r="AD221" s="212"/>
      <c r="AE221" s="212"/>
      <c r="AF221" s="212"/>
      <c r="AG221" s="212" t="s">
        <v>143</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53" t="s">
        <v>325</v>
      </c>
      <c r="D222" s="225"/>
      <c r="E222" s="226">
        <v>3</v>
      </c>
      <c r="F222" s="223"/>
      <c r="G222" s="223"/>
      <c r="H222" s="223"/>
      <c r="I222" s="223"/>
      <c r="J222" s="223"/>
      <c r="K222" s="223"/>
      <c r="L222" s="223"/>
      <c r="M222" s="223"/>
      <c r="N222" s="222"/>
      <c r="O222" s="222"/>
      <c r="P222" s="222"/>
      <c r="Q222" s="222"/>
      <c r="R222" s="223"/>
      <c r="S222" s="223"/>
      <c r="T222" s="223"/>
      <c r="U222" s="223"/>
      <c r="V222" s="223"/>
      <c r="W222" s="223"/>
      <c r="X222" s="223"/>
      <c r="Y222" s="223"/>
      <c r="Z222" s="212"/>
      <c r="AA222" s="212"/>
      <c r="AB222" s="212"/>
      <c r="AC222" s="212"/>
      <c r="AD222" s="212"/>
      <c r="AE222" s="212"/>
      <c r="AF222" s="212"/>
      <c r="AG222" s="212" t="s">
        <v>143</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54"/>
      <c r="D223" s="244"/>
      <c r="E223" s="244"/>
      <c r="F223" s="244"/>
      <c r="G223" s="244"/>
      <c r="H223" s="223"/>
      <c r="I223" s="223"/>
      <c r="J223" s="223"/>
      <c r="K223" s="223"/>
      <c r="L223" s="223"/>
      <c r="M223" s="223"/>
      <c r="N223" s="222"/>
      <c r="O223" s="222"/>
      <c r="P223" s="222"/>
      <c r="Q223" s="222"/>
      <c r="R223" s="223"/>
      <c r="S223" s="223"/>
      <c r="T223" s="223"/>
      <c r="U223" s="223"/>
      <c r="V223" s="223"/>
      <c r="W223" s="223"/>
      <c r="X223" s="223"/>
      <c r="Y223" s="223"/>
      <c r="Z223" s="212"/>
      <c r="AA223" s="212"/>
      <c r="AB223" s="212"/>
      <c r="AC223" s="212"/>
      <c r="AD223" s="212"/>
      <c r="AE223" s="212"/>
      <c r="AF223" s="212"/>
      <c r="AG223" s="212" t="s">
        <v>144</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ht="22.5" outlineLevel="1" x14ac:dyDescent="0.2">
      <c r="A224" s="235">
        <v>50</v>
      </c>
      <c r="B224" s="236" t="s">
        <v>336</v>
      </c>
      <c r="C224" s="251" t="s">
        <v>337</v>
      </c>
      <c r="D224" s="237" t="s">
        <v>338</v>
      </c>
      <c r="E224" s="238">
        <v>1</v>
      </c>
      <c r="F224" s="239"/>
      <c r="G224" s="240">
        <f>ROUND(E224*F224,2)</f>
        <v>0</v>
      </c>
      <c r="H224" s="239"/>
      <c r="I224" s="240">
        <f>ROUND(E224*H224,2)</f>
        <v>0</v>
      </c>
      <c r="J224" s="239"/>
      <c r="K224" s="240">
        <f>ROUND(E224*J224,2)</f>
        <v>0</v>
      </c>
      <c r="L224" s="240">
        <v>21</v>
      </c>
      <c r="M224" s="240">
        <f>G224*(1+L224/100)</f>
        <v>0</v>
      </c>
      <c r="N224" s="238">
        <v>0</v>
      </c>
      <c r="O224" s="238">
        <f>ROUND(E224*N224,2)</f>
        <v>0</v>
      </c>
      <c r="P224" s="238">
        <v>0</v>
      </c>
      <c r="Q224" s="238">
        <f>ROUND(E224*P224,2)</f>
        <v>0</v>
      </c>
      <c r="R224" s="240"/>
      <c r="S224" s="240" t="s">
        <v>246</v>
      </c>
      <c r="T224" s="241" t="s">
        <v>247</v>
      </c>
      <c r="U224" s="223">
        <v>0</v>
      </c>
      <c r="V224" s="223">
        <f>ROUND(E224*U224,2)</f>
        <v>0</v>
      </c>
      <c r="W224" s="223"/>
      <c r="X224" s="223" t="s">
        <v>137</v>
      </c>
      <c r="Y224" s="223" t="s">
        <v>138</v>
      </c>
      <c r="Z224" s="212"/>
      <c r="AA224" s="212"/>
      <c r="AB224" s="212"/>
      <c r="AC224" s="212"/>
      <c r="AD224" s="212"/>
      <c r="AE224" s="212"/>
      <c r="AF224" s="212"/>
      <c r="AG224" s="212" t="s">
        <v>139</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56" t="s">
        <v>339</v>
      </c>
      <c r="D225" s="247"/>
      <c r="E225" s="247"/>
      <c r="F225" s="247"/>
      <c r="G225" s="247"/>
      <c r="H225" s="223"/>
      <c r="I225" s="223"/>
      <c r="J225" s="223"/>
      <c r="K225" s="223"/>
      <c r="L225" s="223"/>
      <c r="M225" s="223"/>
      <c r="N225" s="222"/>
      <c r="O225" s="222"/>
      <c r="P225" s="222"/>
      <c r="Q225" s="222"/>
      <c r="R225" s="223"/>
      <c r="S225" s="223"/>
      <c r="T225" s="223"/>
      <c r="U225" s="223"/>
      <c r="V225" s="223"/>
      <c r="W225" s="223"/>
      <c r="X225" s="223"/>
      <c r="Y225" s="223"/>
      <c r="Z225" s="212"/>
      <c r="AA225" s="212"/>
      <c r="AB225" s="212"/>
      <c r="AC225" s="212"/>
      <c r="AD225" s="212"/>
      <c r="AE225" s="212"/>
      <c r="AF225" s="212"/>
      <c r="AG225" s="212" t="s">
        <v>249</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45" t="str">
        <f>C225</f>
        <v>klika a štítek ze slitin lehkých kovů, zámek, stěna EI 30 protipožární typ EW30DP3-S200-C-O, dýha dub přírodní</v>
      </c>
      <c r="BB225" s="212"/>
      <c r="BC225" s="212"/>
      <c r="BD225" s="212"/>
      <c r="BE225" s="212"/>
      <c r="BF225" s="212"/>
      <c r="BG225" s="212"/>
      <c r="BH225" s="212"/>
    </row>
    <row r="226" spans="1:60" outlineLevel="2" x14ac:dyDescent="0.2">
      <c r="A226" s="219"/>
      <c r="B226" s="220"/>
      <c r="C226" s="254"/>
      <c r="D226" s="244"/>
      <c r="E226" s="244"/>
      <c r="F226" s="244"/>
      <c r="G226" s="244"/>
      <c r="H226" s="223"/>
      <c r="I226" s="223"/>
      <c r="J226" s="223"/>
      <c r="K226" s="223"/>
      <c r="L226" s="223"/>
      <c r="M226" s="223"/>
      <c r="N226" s="222"/>
      <c r="O226" s="222"/>
      <c r="P226" s="222"/>
      <c r="Q226" s="222"/>
      <c r="R226" s="223"/>
      <c r="S226" s="223"/>
      <c r="T226" s="223"/>
      <c r="U226" s="223"/>
      <c r="V226" s="223"/>
      <c r="W226" s="223"/>
      <c r="X226" s="223"/>
      <c r="Y226" s="223"/>
      <c r="Z226" s="212"/>
      <c r="AA226" s="212"/>
      <c r="AB226" s="212"/>
      <c r="AC226" s="212"/>
      <c r="AD226" s="212"/>
      <c r="AE226" s="212"/>
      <c r="AF226" s="212"/>
      <c r="AG226" s="212" t="s">
        <v>144</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35">
        <v>51</v>
      </c>
      <c r="B227" s="236" t="s">
        <v>340</v>
      </c>
      <c r="C227" s="251" t="s">
        <v>341</v>
      </c>
      <c r="D227" s="237" t="s">
        <v>338</v>
      </c>
      <c r="E227" s="238">
        <v>1</v>
      </c>
      <c r="F227" s="239"/>
      <c r="G227" s="240">
        <f>ROUND(E227*F227,2)</f>
        <v>0</v>
      </c>
      <c r="H227" s="239"/>
      <c r="I227" s="240">
        <f>ROUND(E227*H227,2)</f>
        <v>0</v>
      </c>
      <c r="J227" s="239"/>
      <c r="K227" s="240">
        <f>ROUND(E227*J227,2)</f>
        <v>0</v>
      </c>
      <c r="L227" s="240">
        <v>21</v>
      </c>
      <c r="M227" s="240">
        <f>G227*(1+L227/100)</f>
        <v>0</v>
      </c>
      <c r="N227" s="238">
        <v>0</v>
      </c>
      <c r="O227" s="238">
        <f>ROUND(E227*N227,2)</f>
        <v>0</v>
      </c>
      <c r="P227" s="238">
        <v>0</v>
      </c>
      <c r="Q227" s="238">
        <f>ROUND(E227*P227,2)</f>
        <v>0</v>
      </c>
      <c r="R227" s="240"/>
      <c r="S227" s="240" t="s">
        <v>246</v>
      </c>
      <c r="T227" s="241" t="s">
        <v>247</v>
      </c>
      <c r="U227" s="223">
        <v>0</v>
      </c>
      <c r="V227" s="223">
        <f>ROUND(E227*U227,2)</f>
        <v>0</v>
      </c>
      <c r="W227" s="223"/>
      <c r="X227" s="223" t="s">
        <v>137</v>
      </c>
      <c r="Y227" s="223" t="s">
        <v>138</v>
      </c>
      <c r="Z227" s="212"/>
      <c r="AA227" s="212"/>
      <c r="AB227" s="212"/>
      <c r="AC227" s="212"/>
      <c r="AD227" s="212"/>
      <c r="AE227" s="212"/>
      <c r="AF227" s="212"/>
      <c r="AG227" s="212" t="s">
        <v>139</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56" t="s">
        <v>342</v>
      </c>
      <c r="D228" s="247"/>
      <c r="E228" s="247"/>
      <c r="F228" s="247"/>
      <c r="G228" s="247"/>
      <c r="H228" s="223"/>
      <c r="I228" s="223"/>
      <c r="J228" s="223"/>
      <c r="K228" s="223"/>
      <c r="L228" s="223"/>
      <c r="M228" s="223"/>
      <c r="N228" s="222"/>
      <c r="O228" s="222"/>
      <c r="P228" s="222"/>
      <c r="Q228" s="222"/>
      <c r="R228" s="223"/>
      <c r="S228" s="223"/>
      <c r="T228" s="223"/>
      <c r="U228" s="223"/>
      <c r="V228" s="223"/>
      <c r="W228" s="223"/>
      <c r="X228" s="223"/>
      <c r="Y228" s="223"/>
      <c r="Z228" s="212"/>
      <c r="AA228" s="212"/>
      <c r="AB228" s="212"/>
      <c r="AC228" s="212"/>
      <c r="AD228" s="212"/>
      <c r="AE228" s="212"/>
      <c r="AF228" s="212"/>
      <c r="AG228" s="212" t="s">
        <v>249</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54"/>
      <c r="D229" s="244"/>
      <c r="E229" s="244"/>
      <c r="F229" s="244"/>
      <c r="G229" s="244"/>
      <c r="H229" s="223"/>
      <c r="I229" s="223"/>
      <c r="J229" s="223"/>
      <c r="K229" s="223"/>
      <c r="L229" s="223"/>
      <c r="M229" s="223"/>
      <c r="N229" s="222"/>
      <c r="O229" s="222"/>
      <c r="P229" s="222"/>
      <c r="Q229" s="222"/>
      <c r="R229" s="223"/>
      <c r="S229" s="223"/>
      <c r="T229" s="223"/>
      <c r="U229" s="223"/>
      <c r="V229" s="223"/>
      <c r="W229" s="223"/>
      <c r="X229" s="223"/>
      <c r="Y229" s="223"/>
      <c r="Z229" s="212"/>
      <c r="AA229" s="212"/>
      <c r="AB229" s="212"/>
      <c r="AC229" s="212"/>
      <c r="AD229" s="212"/>
      <c r="AE229" s="212"/>
      <c r="AF229" s="212"/>
      <c r="AG229" s="212" t="s">
        <v>144</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ht="22.5" outlineLevel="1" x14ac:dyDescent="0.2">
      <c r="A230" s="235">
        <v>52</v>
      </c>
      <c r="B230" s="236" t="s">
        <v>343</v>
      </c>
      <c r="C230" s="251" t="s">
        <v>344</v>
      </c>
      <c r="D230" s="237" t="s">
        <v>338</v>
      </c>
      <c r="E230" s="238">
        <v>1</v>
      </c>
      <c r="F230" s="239"/>
      <c r="G230" s="240">
        <f>ROUND(E230*F230,2)</f>
        <v>0</v>
      </c>
      <c r="H230" s="239"/>
      <c r="I230" s="240">
        <f>ROUND(E230*H230,2)</f>
        <v>0</v>
      </c>
      <c r="J230" s="239"/>
      <c r="K230" s="240">
        <f>ROUND(E230*J230,2)</f>
        <v>0</v>
      </c>
      <c r="L230" s="240">
        <v>21</v>
      </c>
      <c r="M230" s="240">
        <f>G230*(1+L230/100)</f>
        <v>0</v>
      </c>
      <c r="N230" s="238">
        <v>0</v>
      </c>
      <c r="O230" s="238">
        <f>ROUND(E230*N230,2)</f>
        <v>0</v>
      </c>
      <c r="P230" s="238">
        <v>0</v>
      </c>
      <c r="Q230" s="238">
        <f>ROUND(E230*P230,2)</f>
        <v>0</v>
      </c>
      <c r="R230" s="240"/>
      <c r="S230" s="240" t="s">
        <v>246</v>
      </c>
      <c r="T230" s="241" t="s">
        <v>247</v>
      </c>
      <c r="U230" s="223">
        <v>0</v>
      </c>
      <c r="V230" s="223">
        <f>ROUND(E230*U230,2)</f>
        <v>0</v>
      </c>
      <c r="W230" s="223"/>
      <c r="X230" s="223" t="s">
        <v>137</v>
      </c>
      <c r="Y230" s="223" t="s">
        <v>138</v>
      </c>
      <c r="Z230" s="212"/>
      <c r="AA230" s="212"/>
      <c r="AB230" s="212"/>
      <c r="AC230" s="212"/>
      <c r="AD230" s="212"/>
      <c r="AE230" s="212"/>
      <c r="AF230" s="212"/>
      <c r="AG230" s="212" t="s">
        <v>139</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56" t="s">
        <v>519</v>
      </c>
      <c r="D231" s="247"/>
      <c r="E231" s="247"/>
      <c r="F231" s="247"/>
      <c r="G231" s="247"/>
      <c r="H231" s="223"/>
      <c r="I231" s="223"/>
      <c r="J231" s="223"/>
      <c r="K231" s="223"/>
      <c r="L231" s="223"/>
      <c r="M231" s="223"/>
      <c r="N231" s="222"/>
      <c r="O231" s="222"/>
      <c r="P231" s="222"/>
      <c r="Q231" s="222"/>
      <c r="R231" s="223"/>
      <c r="S231" s="223"/>
      <c r="T231" s="223"/>
      <c r="U231" s="223"/>
      <c r="V231" s="223"/>
      <c r="W231" s="223"/>
      <c r="X231" s="223"/>
      <c r="Y231" s="223"/>
      <c r="Z231" s="212"/>
      <c r="AA231" s="212"/>
      <c r="AB231" s="212"/>
      <c r="AC231" s="212"/>
      <c r="AD231" s="212"/>
      <c r="AE231" s="212"/>
      <c r="AF231" s="212"/>
      <c r="AG231" s="212" t="s">
        <v>249</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45" t="str">
        <f>C231</f>
        <v>madlo a štítek ze slitin lehkých kovů, paniková klika, stěna EI30, bezpečnostní sklo, dveře EW30DP3-S200-C-O,</v>
      </c>
      <c r="BB231" s="212"/>
      <c r="BC231" s="212"/>
      <c r="BD231" s="212"/>
      <c r="BE231" s="212"/>
      <c r="BF231" s="212"/>
      <c r="BG231" s="212"/>
      <c r="BH231" s="212"/>
    </row>
    <row r="232" spans="1:60" outlineLevel="3" x14ac:dyDescent="0.2">
      <c r="A232" s="219"/>
      <c r="B232" s="220"/>
      <c r="C232" s="257" t="s">
        <v>345</v>
      </c>
      <c r="D232" s="248"/>
      <c r="E232" s="248"/>
      <c r="F232" s="248"/>
      <c r="G232" s="248"/>
      <c r="H232" s="223"/>
      <c r="I232" s="223"/>
      <c r="J232" s="223"/>
      <c r="K232" s="223"/>
      <c r="L232" s="223"/>
      <c r="M232" s="223"/>
      <c r="N232" s="222"/>
      <c r="O232" s="222"/>
      <c r="P232" s="222"/>
      <c r="Q232" s="222"/>
      <c r="R232" s="223"/>
      <c r="S232" s="223"/>
      <c r="T232" s="223"/>
      <c r="U232" s="223"/>
      <c r="V232" s="223"/>
      <c r="W232" s="223"/>
      <c r="X232" s="223"/>
      <c r="Y232" s="223"/>
      <c r="Z232" s="212"/>
      <c r="AA232" s="212"/>
      <c r="AB232" s="212"/>
      <c r="AC232" s="212"/>
      <c r="AD232" s="212"/>
      <c r="AE232" s="212"/>
      <c r="AF232" s="212"/>
      <c r="AG232" s="212" t="s">
        <v>249</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54"/>
      <c r="D233" s="244"/>
      <c r="E233" s="244"/>
      <c r="F233" s="244"/>
      <c r="G233" s="244"/>
      <c r="H233" s="223"/>
      <c r="I233" s="223"/>
      <c r="J233" s="223"/>
      <c r="K233" s="223"/>
      <c r="L233" s="223"/>
      <c r="M233" s="223"/>
      <c r="N233" s="222"/>
      <c r="O233" s="222"/>
      <c r="P233" s="222"/>
      <c r="Q233" s="222"/>
      <c r="R233" s="223"/>
      <c r="S233" s="223"/>
      <c r="T233" s="223"/>
      <c r="U233" s="223"/>
      <c r="V233" s="223"/>
      <c r="W233" s="223"/>
      <c r="X233" s="223"/>
      <c r="Y233" s="223"/>
      <c r="Z233" s="212"/>
      <c r="AA233" s="212"/>
      <c r="AB233" s="212"/>
      <c r="AC233" s="212"/>
      <c r="AD233" s="212"/>
      <c r="AE233" s="212"/>
      <c r="AF233" s="212"/>
      <c r="AG233" s="212" t="s">
        <v>144</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1" x14ac:dyDescent="0.2">
      <c r="A234" s="235">
        <v>53</v>
      </c>
      <c r="B234" s="236" t="s">
        <v>346</v>
      </c>
      <c r="C234" s="251" t="s">
        <v>347</v>
      </c>
      <c r="D234" s="237" t="s">
        <v>338</v>
      </c>
      <c r="E234" s="238">
        <v>3</v>
      </c>
      <c r="F234" s="239"/>
      <c r="G234" s="240">
        <f>ROUND(E234*F234,2)</f>
        <v>0</v>
      </c>
      <c r="H234" s="239"/>
      <c r="I234" s="240">
        <f>ROUND(E234*H234,2)</f>
        <v>0</v>
      </c>
      <c r="J234" s="239"/>
      <c r="K234" s="240">
        <f>ROUND(E234*J234,2)</f>
        <v>0</v>
      </c>
      <c r="L234" s="240">
        <v>21</v>
      </c>
      <c r="M234" s="240">
        <f>G234*(1+L234/100)</f>
        <v>0</v>
      </c>
      <c r="N234" s="238">
        <v>0</v>
      </c>
      <c r="O234" s="238">
        <f>ROUND(E234*N234,2)</f>
        <v>0</v>
      </c>
      <c r="P234" s="238">
        <v>0</v>
      </c>
      <c r="Q234" s="238">
        <f>ROUND(E234*P234,2)</f>
        <v>0</v>
      </c>
      <c r="R234" s="240"/>
      <c r="S234" s="240" t="s">
        <v>246</v>
      </c>
      <c r="T234" s="241" t="s">
        <v>247</v>
      </c>
      <c r="U234" s="223">
        <v>0</v>
      </c>
      <c r="V234" s="223">
        <f>ROUND(E234*U234,2)</f>
        <v>0</v>
      </c>
      <c r="W234" s="223"/>
      <c r="X234" s="223" t="s">
        <v>137</v>
      </c>
      <c r="Y234" s="223" t="s">
        <v>138</v>
      </c>
      <c r="Z234" s="212"/>
      <c r="AA234" s="212"/>
      <c r="AB234" s="212"/>
      <c r="AC234" s="212"/>
      <c r="AD234" s="212"/>
      <c r="AE234" s="212"/>
      <c r="AF234" s="212"/>
      <c r="AG234" s="212" t="s">
        <v>139</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56" t="s">
        <v>348</v>
      </c>
      <c r="D235" s="247"/>
      <c r="E235" s="247"/>
      <c r="F235" s="247"/>
      <c r="G235" s="247"/>
      <c r="H235" s="223"/>
      <c r="I235" s="223"/>
      <c r="J235" s="223"/>
      <c r="K235" s="223"/>
      <c r="L235" s="223"/>
      <c r="M235" s="223"/>
      <c r="N235" s="222"/>
      <c r="O235" s="222"/>
      <c r="P235" s="222"/>
      <c r="Q235" s="222"/>
      <c r="R235" s="223"/>
      <c r="S235" s="223"/>
      <c r="T235" s="223"/>
      <c r="U235" s="223"/>
      <c r="V235" s="223"/>
      <c r="W235" s="223"/>
      <c r="X235" s="223"/>
      <c r="Y235" s="223"/>
      <c r="Z235" s="212"/>
      <c r="AA235" s="212"/>
      <c r="AB235" s="212"/>
      <c r="AC235" s="212"/>
      <c r="AD235" s="212"/>
      <c r="AE235" s="212"/>
      <c r="AF235" s="212"/>
      <c r="AG235" s="212" t="s">
        <v>249</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45" t="str">
        <f>C235</f>
        <v>paniková klika, stěna EI30, bezpečnostní sklo, dveře EW30DP3-S200-C-O, ve v.1100 opatřeno výraznou páskou tl.50mm, nátěr lazůrou</v>
      </c>
      <c r="BB235" s="212"/>
      <c r="BC235" s="212"/>
      <c r="BD235" s="212"/>
      <c r="BE235" s="212"/>
      <c r="BF235" s="212"/>
      <c r="BG235" s="212"/>
      <c r="BH235" s="212"/>
    </row>
    <row r="236" spans="1:60" outlineLevel="2" x14ac:dyDescent="0.2">
      <c r="A236" s="219"/>
      <c r="B236" s="220"/>
      <c r="C236" s="254"/>
      <c r="D236" s="244"/>
      <c r="E236" s="244"/>
      <c r="F236" s="244"/>
      <c r="G236" s="244"/>
      <c r="H236" s="223"/>
      <c r="I236" s="223"/>
      <c r="J236" s="223"/>
      <c r="K236" s="223"/>
      <c r="L236" s="223"/>
      <c r="M236" s="223"/>
      <c r="N236" s="222"/>
      <c r="O236" s="222"/>
      <c r="P236" s="222"/>
      <c r="Q236" s="222"/>
      <c r="R236" s="223"/>
      <c r="S236" s="223"/>
      <c r="T236" s="223"/>
      <c r="U236" s="223"/>
      <c r="V236" s="223"/>
      <c r="W236" s="223"/>
      <c r="X236" s="223"/>
      <c r="Y236" s="223"/>
      <c r="Z236" s="212"/>
      <c r="AA236" s="212"/>
      <c r="AB236" s="212"/>
      <c r="AC236" s="212"/>
      <c r="AD236" s="212"/>
      <c r="AE236" s="212"/>
      <c r="AF236" s="212"/>
      <c r="AG236" s="212" t="s">
        <v>144</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35">
        <v>54</v>
      </c>
      <c r="B237" s="236" t="s">
        <v>349</v>
      </c>
      <c r="C237" s="251" t="s">
        <v>350</v>
      </c>
      <c r="D237" s="237" t="s">
        <v>338</v>
      </c>
      <c r="E237" s="238">
        <v>1</v>
      </c>
      <c r="F237" s="239"/>
      <c r="G237" s="240">
        <f>ROUND(E237*F237,2)</f>
        <v>0</v>
      </c>
      <c r="H237" s="239"/>
      <c r="I237" s="240">
        <f>ROUND(E237*H237,2)</f>
        <v>0</v>
      </c>
      <c r="J237" s="239"/>
      <c r="K237" s="240">
        <f>ROUND(E237*J237,2)</f>
        <v>0</v>
      </c>
      <c r="L237" s="240">
        <v>21</v>
      </c>
      <c r="M237" s="240">
        <f>G237*(1+L237/100)</f>
        <v>0</v>
      </c>
      <c r="N237" s="238">
        <v>0</v>
      </c>
      <c r="O237" s="238">
        <f>ROUND(E237*N237,2)</f>
        <v>0</v>
      </c>
      <c r="P237" s="238">
        <v>0</v>
      </c>
      <c r="Q237" s="238">
        <f>ROUND(E237*P237,2)</f>
        <v>0</v>
      </c>
      <c r="R237" s="240"/>
      <c r="S237" s="240" t="s">
        <v>246</v>
      </c>
      <c r="T237" s="241" t="s">
        <v>247</v>
      </c>
      <c r="U237" s="223">
        <v>0</v>
      </c>
      <c r="V237" s="223">
        <f>ROUND(E237*U237,2)</f>
        <v>0</v>
      </c>
      <c r="W237" s="223"/>
      <c r="X237" s="223" t="s">
        <v>137</v>
      </c>
      <c r="Y237" s="223" t="s">
        <v>138</v>
      </c>
      <c r="Z237" s="212"/>
      <c r="AA237" s="212"/>
      <c r="AB237" s="212"/>
      <c r="AC237" s="212"/>
      <c r="AD237" s="212"/>
      <c r="AE237" s="212"/>
      <c r="AF237" s="212"/>
      <c r="AG237" s="212" t="s">
        <v>139</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2" x14ac:dyDescent="0.2">
      <c r="A238" s="219"/>
      <c r="B238" s="220"/>
      <c r="C238" s="256" t="s">
        <v>351</v>
      </c>
      <c r="D238" s="247"/>
      <c r="E238" s="247"/>
      <c r="F238" s="247"/>
      <c r="G238" s="247"/>
      <c r="H238" s="223"/>
      <c r="I238" s="223"/>
      <c r="J238" s="223"/>
      <c r="K238" s="223"/>
      <c r="L238" s="223"/>
      <c r="M238" s="223"/>
      <c r="N238" s="222"/>
      <c r="O238" s="222"/>
      <c r="P238" s="222"/>
      <c r="Q238" s="222"/>
      <c r="R238" s="223"/>
      <c r="S238" s="223"/>
      <c r="T238" s="223"/>
      <c r="U238" s="223"/>
      <c r="V238" s="223"/>
      <c r="W238" s="223"/>
      <c r="X238" s="223"/>
      <c r="Y238" s="223"/>
      <c r="Z238" s="212"/>
      <c r="AA238" s="212"/>
      <c r="AB238" s="212"/>
      <c r="AC238" s="212"/>
      <c r="AD238" s="212"/>
      <c r="AE238" s="212"/>
      <c r="AF238" s="212"/>
      <c r="AG238" s="212" t="s">
        <v>249</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45" t="str">
        <f>C238</f>
        <v>klika a štítek ze slitin lehkých kovů, zámek vložkový, samozavírač, protipožární typ EI30DP3-C, dýha dub přírodní</v>
      </c>
      <c r="BB238" s="212"/>
      <c r="BC238" s="212"/>
      <c r="BD238" s="212"/>
      <c r="BE238" s="212"/>
      <c r="BF238" s="212"/>
      <c r="BG238" s="212"/>
      <c r="BH238" s="212"/>
    </row>
    <row r="239" spans="1:60" outlineLevel="2" x14ac:dyDescent="0.2">
      <c r="A239" s="219"/>
      <c r="B239" s="220"/>
      <c r="C239" s="254"/>
      <c r="D239" s="244"/>
      <c r="E239" s="244"/>
      <c r="F239" s="244"/>
      <c r="G239" s="244"/>
      <c r="H239" s="223"/>
      <c r="I239" s="223"/>
      <c r="J239" s="223"/>
      <c r="K239" s="223"/>
      <c r="L239" s="223"/>
      <c r="M239" s="223"/>
      <c r="N239" s="222"/>
      <c r="O239" s="222"/>
      <c r="P239" s="222"/>
      <c r="Q239" s="222"/>
      <c r="R239" s="223"/>
      <c r="S239" s="223"/>
      <c r="T239" s="223"/>
      <c r="U239" s="223"/>
      <c r="V239" s="223"/>
      <c r="W239" s="223"/>
      <c r="X239" s="223"/>
      <c r="Y239" s="223"/>
      <c r="Z239" s="212"/>
      <c r="AA239" s="212"/>
      <c r="AB239" s="212"/>
      <c r="AC239" s="212"/>
      <c r="AD239" s="212"/>
      <c r="AE239" s="212"/>
      <c r="AF239" s="212"/>
      <c r="AG239" s="212" t="s">
        <v>144</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35">
        <v>55</v>
      </c>
      <c r="B240" s="236" t="s">
        <v>352</v>
      </c>
      <c r="C240" s="251" t="s">
        <v>353</v>
      </c>
      <c r="D240" s="237" t="s">
        <v>338</v>
      </c>
      <c r="E240" s="238">
        <v>9</v>
      </c>
      <c r="F240" s="239"/>
      <c r="G240" s="240">
        <f>ROUND(E240*F240,2)</f>
        <v>0</v>
      </c>
      <c r="H240" s="239"/>
      <c r="I240" s="240">
        <f>ROUND(E240*H240,2)</f>
        <v>0</v>
      </c>
      <c r="J240" s="239"/>
      <c r="K240" s="240">
        <f>ROUND(E240*J240,2)</f>
        <v>0</v>
      </c>
      <c r="L240" s="240">
        <v>21</v>
      </c>
      <c r="M240" s="240">
        <f>G240*(1+L240/100)</f>
        <v>0</v>
      </c>
      <c r="N240" s="238">
        <v>0</v>
      </c>
      <c r="O240" s="238">
        <f>ROUND(E240*N240,2)</f>
        <v>0</v>
      </c>
      <c r="P240" s="238">
        <v>0</v>
      </c>
      <c r="Q240" s="238">
        <f>ROUND(E240*P240,2)</f>
        <v>0</v>
      </c>
      <c r="R240" s="240"/>
      <c r="S240" s="240" t="s">
        <v>246</v>
      </c>
      <c r="T240" s="241" t="s">
        <v>247</v>
      </c>
      <c r="U240" s="223">
        <v>0</v>
      </c>
      <c r="V240" s="223">
        <f>ROUND(E240*U240,2)</f>
        <v>0</v>
      </c>
      <c r="W240" s="223"/>
      <c r="X240" s="223" t="s">
        <v>137</v>
      </c>
      <c r="Y240" s="223" t="s">
        <v>138</v>
      </c>
      <c r="Z240" s="212"/>
      <c r="AA240" s="212"/>
      <c r="AB240" s="212"/>
      <c r="AC240" s="212"/>
      <c r="AD240" s="212"/>
      <c r="AE240" s="212"/>
      <c r="AF240" s="212"/>
      <c r="AG240" s="212" t="s">
        <v>139</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56" t="s">
        <v>354</v>
      </c>
      <c r="D241" s="247"/>
      <c r="E241" s="247"/>
      <c r="F241" s="247"/>
      <c r="G241" s="247"/>
      <c r="H241" s="223"/>
      <c r="I241" s="223"/>
      <c r="J241" s="223"/>
      <c r="K241" s="223"/>
      <c r="L241" s="223"/>
      <c r="M241" s="223"/>
      <c r="N241" s="222"/>
      <c r="O241" s="222"/>
      <c r="P241" s="222"/>
      <c r="Q241" s="222"/>
      <c r="R241" s="223"/>
      <c r="S241" s="223"/>
      <c r="T241" s="223"/>
      <c r="U241" s="223"/>
      <c r="V241" s="223"/>
      <c r="W241" s="223"/>
      <c r="X241" s="223"/>
      <c r="Y241" s="223"/>
      <c r="Z241" s="212"/>
      <c r="AA241" s="212"/>
      <c r="AB241" s="212"/>
      <c r="AC241" s="212"/>
      <c r="AD241" s="212"/>
      <c r="AE241" s="212"/>
      <c r="AF241" s="212"/>
      <c r="AG241" s="212" t="s">
        <v>249</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45" t="str">
        <f>C241</f>
        <v>klika a štítek ze slitin lehkých kovů, zámek vložkový,protipožární typ EI30DP3-S200, dýha dub přírodní</v>
      </c>
      <c r="BB241" s="212"/>
      <c r="BC241" s="212"/>
      <c r="BD241" s="212"/>
      <c r="BE241" s="212"/>
      <c r="BF241" s="212"/>
      <c r="BG241" s="212"/>
      <c r="BH241" s="212"/>
    </row>
    <row r="242" spans="1:60" outlineLevel="2" x14ac:dyDescent="0.2">
      <c r="A242" s="219"/>
      <c r="B242" s="220"/>
      <c r="C242" s="254"/>
      <c r="D242" s="244"/>
      <c r="E242" s="244"/>
      <c r="F242" s="244"/>
      <c r="G242" s="244"/>
      <c r="H242" s="223"/>
      <c r="I242" s="223"/>
      <c r="J242" s="223"/>
      <c r="K242" s="223"/>
      <c r="L242" s="223"/>
      <c r="M242" s="223"/>
      <c r="N242" s="222"/>
      <c r="O242" s="222"/>
      <c r="P242" s="222"/>
      <c r="Q242" s="222"/>
      <c r="R242" s="223"/>
      <c r="S242" s="223"/>
      <c r="T242" s="223"/>
      <c r="U242" s="223"/>
      <c r="V242" s="223"/>
      <c r="W242" s="223"/>
      <c r="X242" s="223"/>
      <c r="Y242" s="223"/>
      <c r="Z242" s="212"/>
      <c r="AA242" s="212"/>
      <c r="AB242" s="212"/>
      <c r="AC242" s="212"/>
      <c r="AD242" s="212"/>
      <c r="AE242" s="212"/>
      <c r="AF242" s="212"/>
      <c r="AG242" s="212" t="s">
        <v>144</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35">
        <v>56</v>
      </c>
      <c r="B243" s="236" t="s">
        <v>355</v>
      </c>
      <c r="C243" s="251" t="s">
        <v>356</v>
      </c>
      <c r="D243" s="237" t="s">
        <v>338</v>
      </c>
      <c r="E243" s="238">
        <v>1</v>
      </c>
      <c r="F243" s="239"/>
      <c r="G243" s="240">
        <f>ROUND(E243*F243,2)</f>
        <v>0</v>
      </c>
      <c r="H243" s="239"/>
      <c r="I243" s="240">
        <f>ROUND(E243*H243,2)</f>
        <v>0</v>
      </c>
      <c r="J243" s="239"/>
      <c r="K243" s="240">
        <f>ROUND(E243*J243,2)</f>
        <v>0</v>
      </c>
      <c r="L243" s="240">
        <v>21</v>
      </c>
      <c r="M243" s="240">
        <f>G243*(1+L243/100)</f>
        <v>0</v>
      </c>
      <c r="N243" s="238">
        <v>0</v>
      </c>
      <c r="O243" s="238">
        <f>ROUND(E243*N243,2)</f>
        <v>0</v>
      </c>
      <c r="P243" s="238">
        <v>0</v>
      </c>
      <c r="Q243" s="238">
        <f>ROUND(E243*P243,2)</f>
        <v>0</v>
      </c>
      <c r="R243" s="240"/>
      <c r="S243" s="240" t="s">
        <v>246</v>
      </c>
      <c r="T243" s="241" t="s">
        <v>247</v>
      </c>
      <c r="U243" s="223">
        <v>0</v>
      </c>
      <c r="V243" s="223">
        <f>ROUND(E243*U243,2)</f>
        <v>0</v>
      </c>
      <c r="W243" s="223"/>
      <c r="X243" s="223" t="s">
        <v>137</v>
      </c>
      <c r="Y243" s="223" t="s">
        <v>138</v>
      </c>
      <c r="Z243" s="212"/>
      <c r="AA243" s="212"/>
      <c r="AB243" s="212"/>
      <c r="AC243" s="212"/>
      <c r="AD243" s="212"/>
      <c r="AE243" s="212"/>
      <c r="AF243" s="212"/>
      <c r="AG243" s="212" t="s">
        <v>139</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56" t="s">
        <v>351</v>
      </c>
      <c r="D244" s="247"/>
      <c r="E244" s="247"/>
      <c r="F244" s="247"/>
      <c r="G244" s="247"/>
      <c r="H244" s="223"/>
      <c r="I244" s="223"/>
      <c r="J244" s="223"/>
      <c r="K244" s="223"/>
      <c r="L244" s="223"/>
      <c r="M244" s="223"/>
      <c r="N244" s="222"/>
      <c r="O244" s="222"/>
      <c r="P244" s="222"/>
      <c r="Q244" s="222"/>
      <c r="R244" s="223"/>
      <c r="S244" s="223"/>
      <c r="T244" s="223"/>
      <c r="U244" s="223"/>
      <c r="V244" s="223"/>
      <c r="W244" s="223"/>
      <c r="X244" s="223"/>
      <c r="Y244" s="223"/>
      <c r="Z244" s="212"/>
      <c r="AA244" s="212"/>
      <c r="AB244" s="212"/>
      <c r="AC244" s="212"/>
      <c r="AD244" s="212"/>
      <c r="AE244" s="212"/>
      <c r="AF244" s="212"/>
      <c r="AG244" s="212" t="s">
        <v>249</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45" t="str">
        <f>C244</f>
        <v>klika a štítek ze slitin lehkých kovů, zámek vložkový, samozavírač, protipožární typ EI30DP3-C, dýha dub přírodní</v>
      </c>
      <c r="BB244" s="212"/>
      <c r="BC244" s="212"/>
      <c r="BD244" s="212"/>
      <c r="BE244" s="212"/>
      <c r="BF244" s="212"/>
      <c r="BG244" s="212"/>
      <c r="BH244" s="212"/>
    </row>
    <row r="245" spans="1:60" outlineLevel="2" x14ac:dyDescent="0.2">
      <c r="A245" s="219"/>
      <c r="B245" s="220"/>
      <c r="C245" s="254"/>
      <c r="D245" s="244"/>
      <c r="E245" s="244"/>
      <c r="F245" s="244"/>
      <c r="G245" s="244"/>
      <c r="H245" s="223"/>
      <c r="I245" s="223"/>
      <c r="J245" s="223"/>
      <c r="K245" s="223"/>
      <c r="L245" s="223"/>
      <c r="M245" s="223"/>
      <c r="N245" s="222"/>
      <c r="O245" s="222"/>
      <c r="P245" s="222"/>
      <c r="Q245" s="222"/>
      <c r="R245" s="223"/>
      <c r="S245" s="223"/>
      <c r="T245" s="223"/>
      <c r="U245" s="223"/>
      <c r="V245" s="223"/>
      <c r="W245" s="223"/>
      <c r="X245" s="223"/>
      <c r="Y245" s="223"/>
      <c r="Z245" s="212"/>
      <c r="AA245" s="212"/>
      <c r="AB245" s="212"/>
      <c r="AC245" s="212"/>
      <c r="AD245" s="212"/>
      <c r="AE245" s="212"/>
      <c r="AF245" s="212"/>
      <c r="AG245" s="212" t="s">
        <v>144</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35">
        <v>57</v>
      </c>
      <c r="B246" s="236" t="s">
        <v>357</v>
      </c>
      <c r="C246" s="251" t="s">
        <v>358</v>
      </c>
      <c r="D246" s="237" t="s">
        <v>338</v>
      </c>
      <c r="E246" s="238">
        <v>1</v>
      </c>
      <c r="F246" s="239"/>
      <c r="G246" s="240">
        <f>ROUND(E246*F246,2)</f>
        <v>0</v>
      </c>
      <c r="H246" s="239"/>
      <c r="I246" s="240">
        <f>ROUND(E246*H246,2)</f>
        <v>0</v>
      </c>
      <c r="J246" s="239"/>
      <c r="K246" s="240">
        <f>ROUND(E246*J246,2)</f>
        <v>0</v>
      </c>
      <c r="L246" s="240">
        <v>21</v>
      </c>
      <c r="M246" s="240">
        <f>G246*(1+L246/100)</f>
        <v>0</v>
      </c>
      <c r="N246" s="238">
        <v>0</v>
      </c>
      <c r="O246" s="238">
        <f>ROUND(E246*N246,2)</f>
        <v>0</v>
      </c>
      <c r="P246" s="238">
        <v>0</v>
      </c>
      <c r="Q246" s="238">
        <f>ROUND(E246*P246,2)</f>
        <v>0</v>
      </c>
      <c r="R246" s="240"/>
      <c r="S246" s="240" t="s">
        <v>246</v>
      </c>
      <c r="T246" s="241" t="s">
        <v>247</v>
      </c>
      <c r="U246" s="223">
        <v>0</v>
      </c>
      <c r="V246" s="223">
        <f>ROUND(E246*U246,2)</f>
        <v>0</v>
      </c>
      <c r="W246" s="223"/>
      <c r="X246" s="223" t="s">
        <v>137</v>
      </c>
      <c r="Y246" s="223" t="s">
        <v>138</v>
      </c>
      <c r="Z246" s="212"/>
      <c r="AA246" s="212"/>
      <c r="AB246" s="212"/>
      <c r="AC246" s="212"/>
      <c r="AD246" s="212"/>
      <c r="AE246" s="212"/>
      <c r="AF246" s="212"/>
      <c r="AG246" s="212" t="s">
        <v>139</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
      <c r="A247" s="219"/>
      <c r="B247" s="220"/>
      <c r="C247" s="256" t="s">
        <v>359</v>
      </c>
      <c r="D247" s="247"/>
      <c r="E247" s="247"/>
      <c r="F247" s="247"/>
      <c r="G247" s="247"/>
      <c r="H247" s="223"/>
      <c r="I247" s="223"/>
      <c r="J247" s="223"/>
      <c r="K247" s="223"/>
      <c r="L247" s="223"/>
      <c r="M247" s="223"/>
      <c r="N247" s="222"/>
      <c r="O247" s="222"/>
      <c r="P247" s="222"/>
      <c r="Q247" s="222"/>
      <c r="R247" s="223"/>
      <c r="S247" s="223"/>
      <c r="T247" s="223"/>
      <c r="U247" s="223"/>
      <c r="V247" s="223"/>
      <c r="W247" s="223"/>
      <c r="X247" s="223"/>
      <c r="Y247" s="223"/>
      <c r="Z247" s="212"/>
      <c r="AA247" s="212"/>
      <c r="AB247" s="212"/>
      <c r="AC247" s="212"/>
      <c r="AD247" s="212"/>
      <c r="AE247" s="212"/>
      <c r="AF247" s="212"/>
      <c r="AG247" s="212" t="s">
        <v>249</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54"/>
      <c r="D248" s="244"/>
      <c r="E248" s="244"/>
      <c r="F248" s="244"/>
      <c r="G248" s="244"/>
      <c r="H248" s="223"/>
      <c r="I248" s="223"/>
      <c r="J248" s="223"/>
      <c r="K248" s="223"/>
      <c r="L248" s="223"/>
      <c r="M248" s="223"/>
      <c r="N248" s="222"/>
      <c r="O248" s="222"/>
      <c r="P248" s="222"/>
      <c r="Q248" s="222"/>
      <c r="R248" s="223"/>
      <c r="S248" s="223"/>
      <c r="T248" s="223"/>
      <c r="U248" s="223"/>
      <c r="V248" s="223"/>
      <c r="W248" s="223"/>
      <c r="X248" s="223"/>
      <c r="Y248" s="223"/>
      <c r="Z248" s="212"/>
      <c r="AA248" s="212"/>
      <c r="AB248" s="212"/>
      <c r="AC248" s="212"/>
      <c r="AD248" s="212"/>
      <c r="AE248" s="212"/>
      <c r="AF248" s="212"/>
      <c r="AG248" s="212" t="s">
        <v>144</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5">
        <v>58</v>
      </c>
      <c r="B249" s="236" t="s">
        <v>360</v>
      </c>
      <c r="C249" s="251" t="s">
        <v>361</v>
      </c>
      <c r="D249" s="237" t="s">
        <v>338</v>
      </c>
      <c r="E249" s="238">
        <v>2</v>
      </c>
      <c r="F249" s="239"/>
      <c r="G249" s="240">
        <f>ROUND(E249*F249,2)</f>
        <v>0</v>
      </c>
      <c r="H249" s="239"/>
      <c r="I249" s="240">
        <f>ROUND(E249*H249,2)</f>
        <v>0</v>
      </c>
      <c r="J249" s="239"/>
      <c r="K249" s="240">
        <f>ROUND(E249*J249,2)</f>
        <v>0</v>
      </c>
      <c r="L249" s="240">
        <v>21</v>
      </c>
      <c r="M249" s="240">
        <f>G249*(1+L249/100)</f>
        <v>0</v>
      </c>
      <c r="N249" s="238">
        <v>0</v>
      </c>
      <c r="O249" s="238">
        <f>ROUND(E249*N249,2)</f>
        <v>0</v>
      </c>
      <c r="P249" s="238">
        <v>0</v>
      </c>
      <c r="Q249" s="238">
        <f>ROUND(E249*P249,2)</f>
        <v>0</v>
      </c>
      <c r="R249" s="240"/>
      <c r="S249" s="240" t="s">
        <v>246</v>
      </c>
      <c r="T249" s="241" t="s">
        <v>247</v>
      </c>
      <c r="U249" s="223">
        <v>0</v>
      </c>
      <c r="V249" s="223">
        <f>ROUND(E249*U249,2)</f>
        <v>0</v>
      </c>
      <c r="W249" s="223"/>
      <c r="X249" s="223" t="s">
        <v>137</v>
      </c>
      <c r="Y249" s="223" t="s">
        <v>138</v>
      </c>
      <c r="Z249" s="212"/>
      <c r="AA249" s="212"/>
      <c r="AB249" s="212"/>
      <c r="AC249" s="212"/>
      <c r="AD249" s="212"/>
      <c r="AE249" s="212"/>
      <c r="AF249" s="212"/>
      <c r="AG249" s="212" t="s">
        <v>139</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56" t="s">
        <v>362</v>
      </c>
      <c r="D250" s="247"/>
      <c r="E250" s="247"/>
      <c r="F250" s="247"/>
      <c r="G250" s="247"/>
      <c r="H250" s="223"/>
      <c r="I250" s="223"/>
      <c r="J250" s="223"/>
      <c r="K250" s="223"/>
      <c r="L250" s="223"/>
      <c r="M250" s="223"/>
      <c r="N250" s="222"/>
      <c r="O250" s="222"/>
      <c r="P250" s="222"/>
      <c r="Q250" s="222"/>
      <c r="R250" s="223"/>
      <c r="S250" s="223"/>
      <c r="T250" s="223"/>
      <c r="U250" s="223"/>
      <c r="V250" s="223"/>
      <c r="W250" s="223"/>
      <c r="X250" s="223"/>
      <c r="Y250" s="223"/>
      <c r="Z250" s="212"/>
      <c r="AA250" s="212"/>
      <c r="AB250" s="212"/>
      <c r="AC250" s="212"/>
      <c r="AD250" s="212"/>
      <c r="AE250" s="212"/>
      <c r="AF250" s="212"/>
      <c r="AG250" s="212" t="s">
        <v>249</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45" t="str">
        <f>C250</f>
        <v>klika a štítek ze slitin lehkých kovů, paniková klika, protipožární typ EW30DP3-S200-C, dýha dub přírodní</v>
      </c>
      <c r="BB250" s="212"/>
      <c r="BC250" s="212"/>
      <c r="BD250" s="212"/>
      <c r="BE250" s="212"/>
      <c r="BF250" s="212"/>
      <c r="BG250" s="212"/>
      <c r="BH250" s="212"/>
    </row>
    <row r="251" spans="1:60" outlineLevel="2" x14ac:dyDescent="0.2">
      <c r="A251" s="219"/>
      <c r="B251" s="220"/>
      <c r="C251" s="254"/>
      <c r="D251" s="244"/>
      <c r="E251" s="244"/>
      <c r="F251" s="244"/>
      <c r="G251" s="244"/>
      <c r="H251" s="223"/>
      <c r="I251" s="223"/>
      <c r="J251" s="223"/>
      <c r="K251" s="223"/>
      <c r="L251" s="223"/>
      <c r="M251" s="223"/>
      <c r="N251" s="222"/>
      <c r="O251" s="222"/>
      <c r="P251" s="222"/>
      <c r="Q251" s="222"/>
      <c r="R251" s="223"/>
      <c r="S251" s="223"/>
      <c r="T251" s="223"/>
      <c r="U251" s="223"/>
      <c r="V251" s="223"/>
      <c r="W251" s="223"/>
      <c r="X251" s="223"/>
      <c r="Y251" s="223"/>
      <c r="Z251" s="212"/>
      <c r="AA251" s="212"/>
      <c r="AB251" s="212"/>
      <c r="AC251" s="212"/>
      <c r="AD251" s="212"/>
      <c r="AE251" s="212"/>
      <c r="AF251" s="212"/>
      <c r="AG251" s="212" t="s">
        <v>144</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ht="22.5" outlineLevel="1" x14ac:dyDescent="0.2">
      <c r="A252" s="235">
        <v>59</v>
      </c>
      <c r="B252" s="236" t="s">
        <v>363</v>
      </c>
      <c r="C252" s="251" t="s">
        <v>364</v>
      </c>
      <c r="D252" s="237" t="s">
        <v>338</v>
      </c>
      <c r="E252" s="238">
        <v>2</v>
      </c>
      <c r="F252" s="239"/>
      <c r="G252" s="240">
        <f>ROUND(E252*F252,2)</f>
        <v>0</v>
      </c>
      <c r="H252" s="239"/>
      <c r="I252" s="240">
        <f>ROUND(E252*H252,2)</f>
        <v>0</v>
      </c>
      <c r="J252" s="239"/>
      <c r="K252" s="240">
        <f>ROUND(E252*J252,2)</f>
        <v>0</v>
      </c>
      <c r="L252" s="240">
        <v>21</v>
      </c>
      <c r="M252" s="240">
        <f>G252*(1+L252/100)</f>
        <v>0</v>
      </c>
      <c r="N252" s="238">
        <v>0</v>
      </c>
      <c r="O252" s="238">
        <f>ROUND(E252*N252,2)</f>
        <v>0</v>
      </c>
      <c r="P252" s="238">
        <v>0</v>
      </c>
      <c r="Q252" s="238">
        <f>ROUND(E252*P252,2)</f>
        <v>0</v>
      </c>
      <c r="R252" s="240"/>
      <c r="S252" s="240" t="s">
        <v>246</v>
      </c>
      <c r="T252" s="241" t="s">
        <v>247</v>
      </c>
      <c r="U252" s="223">
        <v>0</v>
      </c>
      <c r="V252" s="223">
        <f>ROUND(E252*U252,2)</f>
        <v>0</v>
      </c>
      <c r="W252" s="223"/>
      <c r="X252" s="223" t="s">
        <v>137</v>
      </c>
      <c r="Y252" s="223" t="s">
        <v>138</v>
      </c>
      <c r="Z252" s="212"/>
      <c r="AA252" s="212"/>
      <c r="AB252" s="212"/>
      <c r="AC252" s="212"/>
      <c r="AD252" s="212"/>
      <c r="AE252" s="212"/>
      <c r="AF252" s="212"/>
      <c r="AG252" s="212" t="s">
        <v>139</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56" t="s">
        <v>365</v>
      </c>
      <c r="D253" s="247"/>
      <c r="E253" s="247"/>
      <c r="F253" s="247"/>
      <c r="G253" s="247"/>
      <c r="H253" s="223"/>
      <c r="I253" s="223"/>
      <c r="J253" s="223"/>
      <c r="K253" s="223"/>
      <c r="L253" s="223"/>
      <c r="M253" s="223"/>
      <c r="N253" s="222"/>
      <c r="O253" s="222"/>
      <c r="P253" s="222"/>
      <c r="Q253" s="222"/>
      <c r="R253" s="223"/>
      <c r="S253" s="223"/>
      <c r="T253" s="223"/>
      <c r="U253" s="223"/>
      <c r="V253" s="223"/>
      <c r="W253" s="223"/>
      <c r="X253" s="223"/>
      <c r="Y253" s="223"/>
      <c r="Z253" s="212"/>
      <c r="AA253" s="212"/>
      <c r="AB253" s="212"/>
      <c r="AC253" s="212"/>
      <c r="AD253" s="212"/>
      <c r="AE253" s="212"/>
      <c r="AF253" s="212"/>
      <c r="AG253" s="212" t="s">
        <v>249</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54"/>
      <c r="D254" s="244"/>
      <c r="E254" s="244"/>
      <c r="F254" s="244"/>
      <c r="G254" s="244"/>
      <c r="H254" s="223"/>
      <c r="I254" s="223"/>
      <c r="J254" s="223"/>
      <c r="K254" s="223"/>
      <c r="L254" s="223"/>
      <c r="M254" s="223"/>
      <c r="N254" s="222"/>
      <c r="O254" s="222"/>
      <c r="P254" s="222"/>
      <c r="Q254" s="222"/>
      <c r="R254" s="223"/>
      <c r="S254" s="223"/>
      <c r="T254" s="223"/>
      <c r="U254" s="223"/>
      <c r="V254" s="223"/>
      <c r="W254" s="223"/>
      <c r="X254" s="223"/>
      <c r="Y254" s="223"/>
      <c r="Z254" s="212"/>
      <c r="AA254" s="212"/>
      <c r="AB254" s="212"/>
      <c r="AC254" s="212"/>
      <c r="AD254" s="212"/>
      <c r="AE254" s="212"/>
      <c r="AF254" s="212"/>
      <c r="AG254" s="212" t="s">
        <v>144</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ht="22.5" outlineLevel="1" x14ac:dyDescent="0.2">
      <c r="A255" s="235">
        <v>60</v>
      </c>
      <c r="B255" s="236" t="s">
        <v>366</v>
      </c>
      <c r="C255" s="251" t="s">
        <v>367</v>
      </c>
      <c r="D255" s="237" t="s">
        <v>338</v>
      </c>
      <c r="E255" s="238">
        <v>1</v>
      </c>
      <c r="F255" s="239"/>
      <c r="G255" s="240">
        <f>ROUND(E255*F255,2)</f>
        <v>0</v>
      </c>
      <c r="H255" s="239"/>
      <c r="I255" s="240">
        <f>ROUND(E255*H255,2)</f>
        <v>0</v>
      </c>
      <c r="J255" s="239"/>
      <c r="K255" s="240">
        <f>ROUND(E255*J255,2)</f>
        <v>0</v>
      </c>
      <c r="L255" s="240">
        <v>21</v>
      </c>
      <c r="M255" s="240">
        <f>G255*(1+L255/100)</f>
        <v>0</v>
      </c>
      <c r="N255" s="238">
        <v>0</v>
      </c>
      <c r="O255" s="238">
        <f>ROUND(E255*N255,2)</f>
        <v>0</v>
      </c>
      <c r="P255" s="238">
        <v>0</v>
      </c>
      <c r="Q255" s="238">
        <f>ROUND(E255*P255,2)</f>
        <v>0</v>
      </c>
      <c r="R255" s="240"/>
      <c r="S255" s="240" t="s">
        <v>246</v>
      </c>
      <c r="T255" s="241" t="s">
        <v>247</v>
      </c>
      <c r="U255" s="223">
        <v>0</v>
      </c>
      <c r="V255" s="223">
        <f>ROUND(E255*U255,2)</f>
        <v>0</v>
      </c>
      <c r="W255" s="223"/>
      <c r="X255" s="223" t="s">
        <v>137</v>
      </c>
      <c r="Y255" s="223" t="s">
        <v>138</v>
      </c>
      <c r="Z255" s="212"/>
      <c r="AA255" s="212"/>
      <c r="AB255" s="212"/>
      <c r="AC255" s="212"/>
      <c r="AD255" s="212"/>
      <c r="AE255" s="212"/>
      <c r="AF255" s="212"/>
      <c r="AG255" s="212" t="s">
        <v>139</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56" t="s">
        <v>365</v>
      </c>
      <c r="D256" s="247"/>
      <c r="E256" s="247"/>
      <c r="F256" s="247"/>
      <c r="G256" s="247"/>
      <c r="H256" s="223"/>
      <c r="I256" s="223"/>
      <c r="J256" s="223"/>
      <c r="K256" s="223"/>
      <c r="L256" s="223"/>
      <c r="M256" s="223"/>
      <c r="N256" s="222"/>
      <c r="O256" s="222"/>
      <c r="P256" s="222"/>
      <c r="Q256" s="222"/>
      <c r="R256" s="223"/>
      <c r="S256" s="223"/>
      <c r="T256" s="223"/>
      <c r="U256" s="223"/>
      <c r="V256" s="223"/>
      <c r="W256" s="223"/>
      <c r="X256" s="223"/>
      <c r="Y256" s="223"/>
      <c r="Z256" s="212"/>
      <c r="AA256" s="212"/>
      <c r="AB256" s="212"/>
      <c r="AC256" s="212"/>
      <c r="AD256" s="212"/>
      <c r="AE256" s="212"/>
      <c r="AF256" s="212"/>
      <c r="AG256" s="212" t="s">
        <v>249</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54"/>
      <c r="D257" s="244"/>
      <c r="E257" s="244"/>
      <c r="F257" s="244"/>
      <c r="G257" s="244"/>
      <c r="H257" s="223"/>
      <c r="I257" s="223"/>
      <c r="J257" s="223"/>
      <c r="K257" s="223"/>
      <c r="L257" s="223"/>
      <c r="M257" s="223"/>
      <c r="N257" s="222"/>
      <c r="O257" s="222"/>
      <c r="P257" s="222"/>
      <c r="Q257" s="222"/>
      <c r="R257" s="223"/>
      <c r="S257" s="223"/>
      <c r="T257" s="223"/>
      <c r="U257" s="223"/>
      <c r="V257" s="223"/>
      <c r="W257" s="223"/>
      <c r="X257" s="223"/>
      <c r="Y257" s="223"/>
      <c r="Z257" s="212"/>
      <c r="AA257" s="212"/>
      <c r="AB257" s="212"/>
      <c r="AC257" s="212"/>
      <c r="AD257" s="212"/>
      <c r="AE257" s="212"/>
      <c r="AF257" s="212"/>
      <c r="AG257" s="212" t="s">
        <v>144</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35">
        <v>61</v>
      </c>
      <c r="B258" s="236" t="s">
        <v>368</v>
      </c>
      <c r="C258" s="251" t="s">
        <v>369</v>
      </c>
      <c r="D258" s="237" t="s">
        <v>208</v>
      </c>
      <c r="E258" s="238">
        <v>20</v>
      </c>
      <c r="F258" s="239"/>
      <c r="G258" s="240">
        <f>ROUND(E258*F258,2)</f>
        <v>0</v>
      </c>
      <c r="H258" s="239"/>
      <c r="I258" s="240">
        <f>ROUND(E258*H258,2)</f>
        <v>0</v>
      </c>
      <c r="J258" s="239"/>
      <c r="K258" s="240">
        <f>ROUND(E258*J258,2)</f>
        <v>0</v>
      </c>
      <c r="L258" s="240">
        <v>21</v>
      </c>
      <c r="M258" s="240">
        <f>G258*(1+L258/100)</f>
        <v>0</v>
      </c>
      <c r="N258" s="238">
        <v>7.5000000000000002E-4</v>
      </c>
      <c r="O258" s="238">
        <f>ROUND(E258*N258,2)</f>
        <v>0.02</v>
      </c>
      <c r="P258" s="238">
        <v>0</v>
      </c>
      <c r="Q258" s="238">
        <f>ROUND(E258*P258,2)</f>
        <v>0</v>
      </c>
      <c r="R258" s="240"/>
      <c r="S258" s="240" t="s">
        <v>246</v>
      </c>
      <c r="T258" s="241" t="s">
        <v>136</v>
      </c>
      <c r="U258" s="223">
        <v>0</v>
      </c>
      <c r="V258" s="223">
        <f>ROUND(E258*U258,2)</f>
        <v>0</v>
      </c>
      <c r="W258" s="223"/>
      <c r="X258" s="223" t="s">
        <v>217</v>
      </c>
      <c r="Y258" s="223" t="s">
        <v>138</v>
      </c>
      <c r="Z258" s="212"/>
      <c r="AA258" s="212"/>
      <c r="AB258" s="212"/>
      <c r="AC258" s="212"/>
      <c r="AD258" s="212"/>
      <c r="AE258" s="212"/>
      <c r="AF258" s="212"/>
      <c r="AG258" s="212" t="s">
        <v>370</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55"/>
      <c r="D259" s="246"/>
      <c r="E259" s="246"/>
      <c r="F259" s="246"/>
      <c r="G259" s="246"/>
      <c r="H259" s="223"/>
      <c r="I259" s="223"/>
      <c r="J259" s="223"/>
      <c r="K259" s="223"/>
      <c r="L259" s="223"/>
      <c r="M259" s="223"/>
      <c r="N259" s="222"/>
      <c r="O259" s="222"/>
      <c r="P259" s="222"/>
      <c r="Q259" s="222"/>
      <c r="R259" s="223"/>
      <c r="S259" s="223"/>
      <c r="T259" s="223"/>
      <c r="U259" s="223"/>
      <c r="V259" s="223"/>
      <c r="W259" s="223"/>
      <c r="X259" s="223"/>
      <c r="Y259" s="223"/>
      <c r="Z259" s="212"/>
      <c r="AA259" s="212"/>
      <c r="AB259" s="212"/>
      <c r="AC259" s="212"/>
      <c r="AD259" s="212"/>
      <c r="AE259" s="212"/>
      <c r="AF259" s="212"/>
      <c r="AG259" s="212" t="s">
        <v>144</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v>62</v>
      </c>
      <c r="B260" s="220" t="s">
        <v>371</v>
      </c>
      <c r="C260" s="258" t="s">
        <v>372</v>
      </c>
      <c r="D260" s="221" t="s">
        <v>0</v>
      </c>
      <c r="E260" s="243"/>
      <c r="F260" s="224"/>
      <c r="G260" s="223">
        <f>ROUND(E260*F260,2)</f>
        <v>0</v>
      </c>
      <c r="H260" s="224"/>
      <c r="I260" s="223">
        <f>ROUND(E260*H260,2)</f>
        <v>0</v>
      </c>
      <c r="J260" s="224"/>
      <c r="K260" s="223">
        <f>ROUND(E260*J260,2)</f>
        <v>0</v>
      </c>
      <c r="L260" s="223">
        <v>21</v>
      </c>
      <c r="M260" s="223">
        <f>G260*(1+L260/100)</f>
        <v>0</v>
      </c>
      <c r="N260" s="222">
        <v>0</v>
      </c>
      <c r="O260" s="222">
        <f>ROUND(E260*N260,2)</f>
        <v>0</v>
      </c>
      <c r="P260" s="222">
        <v>0</v>
      </c>
      <c r="Q260" s="222">
        <f>ROUND(E260*P260,2)</f>
        <v>0</v>
      </c>
      <c r="R260" s="223" t="s">
        <v>311</v>
      </c>
      <c r="S260" s="223" t="s">
        <v>136</v>
      </c>
      <c r="T260" s="223" t="s">
        <v>136</v>
      </c>
      <c r="U260" s="223">
        <v>0</v>
      </c>
      <c r="V260" s="223">
        <f>ROUND(E260*U260,2)</f>
        <v>0</v>
      </c>
      <c r="W260" s="223"/>
      <c r="X260" s="223" t="s">
        <v>293</v>
      </c>
      <c r="Y260" s="223" t="s">
        <v>138</v>
      </c>
      <c r="Z260" s="212"/>
      <c r="AA260" s="212"/>
      <c r="AB260" s="212"/>
      <c r="AC260" s="212"/>
      <c r="AD260" s="212"/>
      <c r="AE260" s="212"/>
      <c r="AF260" s="212"/>
      <c r="AG260" s="212" t="s">
        <v>294</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59" t="s">
        <v>308</v>
      </c>
      <c r="D261" s="249"/>
      <c r="E261" s="249"/>
      <c r="F261" s="249"/>
      <c r="G261" s="249"/>
      <c r="H261" s="223"/>
      <c r="I261" s="223"/>
      <c r="J261" s="223"/>
      <c r="K261" s="223"/>
      <c r="L261" s="223"/>
      <c r="M261" s="223"/>
      <c r="N261" s="222"/>
      <c r="O261" s="222"/>
      <c r="P261" s="222"/>
      <c r="Q261" s="222"/>
      <c r="R261" s="223"/>
      <c r="S261" s="223"/>
      <c r="T261" s="223"/>
      <c r="U261" s="223"/>
      <c r="V261" s="223"/>
      <c r="W261" s="223"/>
      <c r="X261" s="223"/>
      <c r="Y261" s="223"/>
      <c r="Z261" s="212"/>
      <c r="AA261" s="212"/>
      <c r="AB261" s="212"/>
      <c r="AC261" s="212"/>
      <c r="AD261" s="212"/>
      <c r="AE261" s="212"/>
      <c r="AF261" s="212"/>
      <c r="AG261" s="212" t="s">
        <v>141</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19"/>
      <c r="B262" s="220"/>
      <c r="C262" s="254"/>
      <c r="D262" s="244"/>
      <c r="E262" s="244"/>
      <c r="F262" s="244"/>
      <c r="G262" s="244"/>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144</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x14ac:dyDescent="0.2">
      <c r="A263" s="228" t="s">
        <v>130</v>
      </c>
      <c r="B263" s="229" t="s">
        <v>86</v>
      </c>
      <c r="C263" s="250" t="s">
        <v>87</v>
      </c>
      <c r="D263" s="230"/>
      <c r="E263" s="231"/>
      <c r="F263" s="232"/>
      <c r="G263" s="232">
        <f>SUMIF(AG264:AG273,"&lt;&gt;NOR",G264:G273)</f>
        <v>0</v>
      </c>
      <c r="H263" s="232"/>
      <c r="I263" s="232">
        <f>SUM(I264:I273)</f>
        <v>0</v>
      </c>
      <c r="J263" s="232"/>
      <c r="K263" s="232">
        <f>SUM(K264:K273)</f>
        <v>0</v>
      </c>
      <c r="L263" s="232"/>
      <c r="M263" s="232">
        <f>SUM(M264:M273)</f>
        <v>0</v>
      </c>
      <c r="N263" s="231"/>
      <c r="O263" s="231">
        <f>SUM(O264:O273)</f>
        <v>0.02</v>
      </c>
      <c r="P263" s="231"/>
      <c r="Q263" s="231">
        <f>SUM(Q264:Q273)</f>
        <v>0.25</v>
      </c>
      <c r="R263" s="232"/>
      <c r="S263" s="232"/>
      <c r="T263" s="233"/>
      <c r="U263" s="227"/>
      <c r="V263" s="227">
        <f>SUM(V264:V273)</f>
        <v>6.7</v>
      </c>
      <c r="W263" s="227"/>
      <c r="X263" s="227"/>
      <c r="Y263" s="227"/>
      <c r="AG263" t="s">
        <v>131</v>
      </c>
    </row>
    <row r="264" spans="1:60" outlineLevel="1" x14ac:dyDescent="0.2">
      <c r="A264" s="235">
        <v>63</v>
      </c>
      <c r="B264" s="236" t="s">
        <v>373</v>
      </c>
      <c r="C264" s="251" t="s">
        <v>374</v>
      </c>
      <c r="D264" s="237" t="s">
        <v>152</v>
      </c>
      <c r="E264" s="238">
        <v>12.6</v>
      </c>
      <c r="F264" s="239"/>
      <c r="G264" s="240">
        <f>ROUND(E264*F264,2)</f>
        <v>0</v>
      </c>
      <c r="H264" s="239"/>
      <c r="I264" s="240">
        <f>ROUND(E264*H264,2)</f>
        <v>0</v>
      </c>
      <c r="J264" s="239"/>
      <c r="K264" s="240">
        <f>ROUND(E264*J264,2)</f>
        <v>0</v>
      </c>
      <c r="L264" s="240">
        <v>21</v>
      </c>
      <c r="M264" s="240">
        <f>G264*(1+L264/100)</f>
        <v>0</v>
      </c>
      <c r="N264" s="238">
        <v>0</v>
      </c>
      <c r="O264" s="238">
        <f>ROUND(E264*N264,2)</f>
        <v>0</v>
      </c>
      <c r="P264" s="238">
        <v>0.02</v>
      </c>
      <c r="Q264" s="238">
        <f>ROUND(E264*P264,2)</f>
        <v>0.25</v>
      </c>
      <c r="R264" s="240" t="s">
        <v>375</v>
      </c>
      <c r="S264" s="240" t="s">
        <v>136</v>
      </c>
      <c r="T264" s="241" t="s">
        <v>136</v>
      </c>
      <c r="U264" s="223">
        <v>0.42</v>
      </c>
      <c r="V264" s="223">
        <f>ROUND(E264*U264,2)</f>
        <v>5.29</v>
      </c>
      <c r="W264" s="223"/>
      <c r="X264" s="223" t="s">
        <v>137</v>
      </c>
      <c r="Y264" s="223" t="s">
        <v>138</v>
      </c>
      <c r="Z264" s="212"/>
      <c r="AA264" s="212"/>
      <c r="AB264" s="212"/>
      <c r="AC264" s="212"/>
      <c r="AD264" s="212"/>
      <c r="AE264" s="212"/>
      <c r="AF264" s="212"/>
      <c r="AG264" s="212" t="s">
        <v>139</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53" t="s">
        <v>376</v>
      </c>
      <c r="D265" s="225"/>
      <c r="E265" s="226">
        <v>12.6</v>
      </c>
      <c r="F265" s="223"/>
      <c r="G265" s="223"/>
      <c r="H265" s="223"/>
      <c r="I265" s="223"/>
      <c r="J265" s="223"/>
      <c r="K265" s="223"/>
      <c r="L265" s="223"/>
      <c r="M265" s="223"/>
      <c r="N265" s="222"/>
      <c r="O265" s="222"/>
      <c r="P265" s="222"/>
      <c r="Q265" s="222"/>
      <c r="R265" s="223"/>
      <c r="S265" s="223"/>
      <c r="T265" s="223"/>
      <c r="U265" s="223"/>
      <c r="V265" s="223"/>
      <c r="W265" s="223"/>
      <c r="X265" s="223"/>
      <c r="Y265" s="223"/>
      <c r="Z265" s="212"/>
      <c r="AA265" s="212"/>
      <c r="AB265" s="212"/>
      <c r="AC265" s="212"/>
      <c r="AD265" s="212"/>
      <c r="AE265" s="212"/>
      <c r="AF265" s="212"/>
      <c r="AG265" s="212" t="s">
        <v>143</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2" x14ac:dyDescent="0.2">
      <c r="A266" s="219"/>
      <c r="B266" s="220"/>
      <c r="C266" s="254"/>
      <c r="D266" s="244"/>
      <c r="E266" s="244"/>
      <c r="F266" s="244"/>
      <c r="G266" s="244"/>
      <c r="H266" s="223"/>
      <c r="I266" s="223"/>
      <c r="J266" s="223"/>
      <c r="K266" s="223"/>
      <c r="L266" s="223"/>
      <c r="M266" s="223"/>
      <c r="N266" s="222"/>
      <c r="O266" s="222"/>
      <c r="P266" s="222"/>
      <c r="Q266" s="222"/>
      <c r="R266" s="223"/>
      <c r="S266" s="223"/>
      <c r="T266" s="223"/>
      <c r="U266" s="223"/>
      <c r="V266" s="223"/>
      <c r="W266" s="223"/>
      <c r="X266" s="223"/>
      <c r="Y266" s="223"/>
      <c r="Z266" s="212"/>
      <c r="AA266" s="212"/>
      <c r="AB266" s="212"/>
      <c r="AC266" s="212"/>
      <c r="AD266" s="212"/>
      <c r="AE266" s="212"/>
      <c r="AF266" s="212"/>
      <c r="AG266" s="212" t="s">
        <v>144</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35">
        <v>64</v>
      </c>
      <c r="B267" s="236" t="s">
        <v>377</v>
      </c>
      <c r="C267" s="251" t="s">
        <v>378</v>
      </c>
      <c r="D267" s="237" t="s">
        <v>208</v>
      </c>
      <c r="E267" s="238">
        <v>3</v>
      </c>
      <c r="F267" s="239"/>
      <c r="G267" s="240">
        <f>ROUND(E267*F267,2)</f>
        <v>0</v>
      </c>
      <c r="H267" s="239"/>
      <c r="I267" s="240">
        <f>ROUND(E267*H267,2)</f>
        <v>0</v>
      </c>
      <c r="J267" s="239"/>
      <c r="K267" s="240">
        <f>ROUND(E267*J267,2)</f>
        <v>0</v>
      </c>
      <c r="L267" s="240">
        <v>21</v>
      </c>
      <c r="M267" s="240">
        <f>G267*(1+L267/100)</f>
        <v>0</v>
      </c>
      <c r="N267" s="238">
        <v>1.0000000000000001E-5</v>
      </c>
      <c r="O267" s="238">
        <f>ROUND(E267*N267,2)</f>
        <v>0</v>
      </c>
      <c r="P267" s="238">
        <v>0</v>
      </c>
      <c r="Q267" s="238">
        <f>ROUND(E267*P267,2)</f>
        <v>0</v>
      </c>
      <c r="R267" s="240" t="s">
        <v>375</v>
      </c>
      <c r="S267" s="240" t="s">
        <v>136</v>
      </c>
      <c r="T267" s="241" t="s">
        <v>136</v>
      </c>
      <c r="U267" s="223">
        <v>0.45</v>
      </c>
      <c r="V267" s="223">
        <f>ROUND(E267*U267,2)</f>
        <v>1.35</v>
      </c>
      <c r="W267" s="223"/>
      <c r="X267" s="223" t="s">
        <v>137</v>
      </c>
      <c r="Y267" s="223" t="s">
        <v>138</v>
      </c>
      <c r="Z267" s="212"/>
      <c r="AA267" s="212"/>
      <c r="AB267" s="212"/>
      <c r="AC267" s="212"/>
      <c r="AD267" s="212"/>
      <c r="AE267" s="212"/>
      <c r="AF267" s="212"/>
      <c r="AG267" s="212" t="s">
        <v>139</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55"/>
      <c r="D268" s="246"/>
      <c r="E268" s="246"/>
      <c r="F268" s="246"/>
      <c r="G268" s="246"/>
      <c r="H268" s="223"/>
      <c r="I268" s="223"/>
      <c r="J268" s="223"/>
      <c r="K268" s="223"/>
      <c r="L268" s="223"/>
      <c r="M268" s="223"/>
      <c r="N268" s="222"/>
      <c r="O268" s="222"/>
      <c r="P268" s="222"/>
      <c r="Q268" s="222"/>
      <c r="R268" s="223"/>
      <c r="S268" s="223"/>
      <c r="T268" s="223"/>
      <c r="U268" s="223"/>
      <c r="V268" s="223"/>
      <c r="W268" s="223"/>
      <c r="X268" s="223"/>
      <c r="Y268" s="223"/>
      <c r="Z268" s="212"/>
      <c r="AA268" s="212"/>
      <c r="AB268" s="212"/>
      <c r="AC268" s="212"/>
      <c r="AD268" s="212"/>
      <c r="AE268" s="212"/>
      <c r="AF268" s="212"/>
      <c r="AG268" s="212" t="s">
        <v>144</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35">
        <v>65</v>
      </c>
      <c r="B269" s="236" t="s">
        <v>379</v>
      </c>
      <c r="C269" s="251" t="s">
        <v>380</v>
      </c>
      <c r="D269" s="237" t="s">
        <v>208</v>
      </c>
      <c r="E269" s="238">
        <v>3</v>
      </c>
      <c r="F269" s="239"/>
      <c r="G269" s="240">
        <f>ROUND(E269*F269,2)</f>
        <v>0</v>
      </c>
      <c r="H269" s="239"/>
      <c r="I269" s="240">
        <f>ROUND(E269*H269,2)</f>
        <v>0</v>
      </c>
      <c r="J269" s="239"/>
      <c r="K269" s="240">
        <f>ROUND(E269*J269,2)</f>
        <v>0</v>
      </c>
      <c r="L269" s="240">
        <v>21</v>
      </c>
      <c r="M269" s="240">
        <f>G269*(1+L269/100)</f>
        <v>0</v>
      </c>
      <c r="N269" s="238">
        <v>5.5799999999999999E-3</v>
      </c>
      <c r="O269" s="238">
        <f>ROUND(E269*N269,2)</f>
        <v>0.02</v>
      </c>
      <c r="P269" s="238">
        <v>0</v>
      </c>
      <c r="Q269" s="238">
        <f>ROUND(E269*P269,2)</f>
        <v>0</v>
      </c>
      <c r="R269" s="240" t="s">
        <v>216</v>
      </c>
      <c r="S269" s="240" t="s">
        <v>136</v>
      </c>
      <c r="T269" s="241" t="s">
        <v>136</v>
      </c>
      <c r="U269" s="223">
        <v>0</v>
      </c>
      <c r="V269" s="223">
        <f>ROUND(E269*U269,2)</f>
        <v>0</v>
      </c>
      <c r="W269" s="223"/>
      <c r="X269" s="223" t="s">
        <v>217</v>
      </c>
      <c r="Y269" s="223" t="s">
        <v>138</v>
      </c>
      <c r="Z269" s="212"/>
      <c r="AA269" s="212"/>
      <c r="AB269" s="212"/>
      <c r="AC269" s="212"/>
      <c r="AD269" s="212"/>
      <c r="AE269" s="212"/>
      <c r="AF269" s="212"/>
      <c r="AG269" s="212" t="s">
        <v>218</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55"/>
      <c r="D270" s="246"/>
      <c r="E270" s="246"/>
      <c r="F270" s="246"/>
      <c r="G270" s="246"/>
      <c r="H270" s="223"/>
      <c r="I270" s="223"/>
      <c r="J270" s="223"/>
      <c r="K270" s="223"/>
      <c r="L270" s="223"/>
      <c r="M270" s="223"/>
      <c r="N270" s="222"/>
      <c r="O270" s="222"/>
      <c r="P270" s="222"/>
      <c r="Q270" s="222"/>
      <c r="R270" s="223"/>
      <c r="S270" s="223"/>
      <c r="T270" s="223"/>
      <c r="U270" s="223"/>
      <c r="V270" s="223"/>
      <c r="W270" s="223"/>
      <c r="X270" s="223"/>
      <c r="Y270" s="223"/>
      <c r="Z270" s="212"/>
      <c r="AA270" s="212"/>
      <c r="AB270" s="212"/>
      <c r="AC270" s="212"/>
      <c r="AD270" s="212"/>
      <c r="AE270" s="212"/>
      <c r="AF270" s="212"/>
      <c r="AG270" s="212" t="s">
        <v>144</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35">
        <v>66</v>
      </c>
      <c r="B271" s="236" t="s">
        <v>381</v>
      </c>
      <c r="C271" s="251" t="s">
        <v>382</v>
      </c>
      <c r="D271" s="237" t="s">
        <v>199</v>
      </c>
      <c r="E271" s="238">
        <v>1.677E-2</v>
      </c>
      <c r="F271" s="239"/>
      <c r="G271" s="240">
        <f>ROUND(E271*F271,2)</f>
        <v>0</v>
      </c>
      <c r="H271" s="239"/>
      <c r="I271" s="240">
        <f>ROUND(E271*H271,2)</f>
        <v>0</v>
      </c>
      <c r="J271" s="239"/>
      <c r="K271" s="240">
        <f>ROUND(E271*J271,2)</f>
        <v>0</v>
      </c>
      <c r="L271" s="240">
        <v>21</v>
      </c>
      <c r="M271" s="240">
        <f>G271*(1+L271/100)</f>
        <v>0</v>
      </c>
      <c r="N271" s="238">
        <v>0</v>
      </c>
      <c r="O271" s="238">
        <f>ROUND(E271*N271,2)</f>
        <v>0</v>
      </c>
      <c r="P271" s="238">
        <v>0</v>
      </c>
      <c r="Q271" s="238">
        <f>ROUND(E271*P271,2)</f>
        <v>0</v>
      </c>
      <c r="R271" s="240" t="s">
        <v>375</v>
      </c>
      <c r="S271" s="240" t="s">
        <v>136</v>
      </c>
      <c r="T271" s="241" t="s">
        <v>136</v>
      </c>
      <c r="U271" s="223">
        <v>3.327</v>
      </c>
      <c r="V271" s="223">
        <f>ROUND(E271*U271,2)</f>
        <v>0.06</v>
      </c>
      <c r="W271" s="223"/>
      <c r="X271" s="223" t="s">
        <v>293</v>
      </c>
      <c r="Y271" s="223" t="s">
        <v>138</v>
      </c>
      <c r="Z271" s="212"/>
      <c r="AA271" s="212"/>
      <c r="AB271" s="212"/>
      <c r="AC271" s="212"/>
      <c r="AD271" s="212"/>
      <c r="AE271" s="212"/>
      <c r="AF271" s="212"/>
      <c r="AG271" s="212" t="s">
        <v>383</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52" t="s">
        <v>308</v>
      </c>
      <c r="D272" s="242"/>
      <c r="E272" s="242"/>
      <c r="F272" s="242"/>
      <c r="G272" s="242"/>
      <c r="H272" s="223"/>
      <c r="I272" s="223"/>
      <c r="J272" s="223"/>
      <c r="K272" s="223"/>
      <c r="L272" s="223"/>
      <c r="M272" s="223"/>
      <c r="N272" s="222"/>
      <c r="O272" s="222"/>
      <c r="P272" s="222"/>
      <c r="Q272" s="222"/>
      <c r="R272" s="223"/>
      <c r="S272" s="223"/>
      <c r="T272" s="223"/>
      <c r="U272" s="223"/>
      <c r="V272" s="223"/>
      <c r="W272" s="223"/>
      <c r="X272" s="223"/>
      <c r="Y272" s="223"/>
      <c r="Z272" s="212"/>
      <c r="AA272" s="212"/>
      <c r="AB272" s="212"/>
      <c r="AC272" s="212"/>
      <c r="AD272" s="212"/>
      <c r="AE272" s="212"/>
      <c r="AF272" s="212"/>
      <c r="AG272" s="212" t="s">
        <v>141</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2" x14ac:dyDescent="0.2">
      <c r="A273" s="219"/>
      <c r="B273" s="220"/>
      <c r="C273" s="254"/>
      <c r="D273" s="244"/>
      <c r="E273" s="244"/>
      <c r="F273" s="244"/>
      <c r="G273" s="244"/>
      <c r="H273" s="223"/>
      <c r="I273" s="223"/>
      <c r="J273" s="223"/>
      <c r="K273" s="223"/>
      <c r="L273" s="223"/>
      <c r="M273" s="223"/>
      <c r="N273" s="222"/>
      <c r="O273" s="222"/>
      <c r="P273" s="222"/>
      <c r="Q273" s="222"/>
      <c r="R273" s="223"/>
      <c r="S273" s="223"/>
      <c r="T273" s="223"/>
      <c r="U273" s="223"/>
      <c r="V273" s="223"/>
      <c r="W273" s="223"/>
      <c r="X273" s="223"/>
      <c r="Y273" s="223"/>
      <c r="Z273" s="212"/>
      <c r="AA273" s="212"/>
      <c r="AB273" s="212"/>
      <c r="AC273" s="212"/>
      <c r="AD273" s="212"/>
      <c r="AE273" s="212"/>
      <c r="AF273" s="212"/>
      <c r="AG273" s="212" t="s">
        <v>144</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x14ac:dyDescent="0.2">
      <c r="A274" s="228" t="s">
        <v>130</v>
      </c>
      <c r="B274" s="229" t="s">
        <v>88</v>
      </c>
      <c r="C274" s="250" t="s">
        <v>89</v>
      </c>
      <c r="D274" s="230"/>
      <c r="E274" s="231"/>
      <c r="F274" s="232"/>
      <c r="G274" s="232">
        <f>SUMIF(AG275:AG283,"&lt;&gt;NOR",G275:G283)</f>
        <v>0</v>
      </c>
      <c r="H274" s="232"/>
      <c r="I274" s="232">
        <f>SUM(I275:I283)</f>
        <v>0</v>
      </c>
      <c r="J274" s="232"/>
      <c r="K274" s="232">
        <f>SUM(K275:K283)</f>
        <v>0</v>
      </c>
      <c r="L274" s="232"/>
      <c r="M274" s="232">
        <f>SUM(M275:M283)</f>
        <v>0</v>
      </c>
      <c r="N274" s="231"/>
      <c r="O274" s="231">
        <f>SUM(O275:O283)</f>
        <v>0.94000000000000006</v>
      </c>
      <c r="P274" s="231"/>
      <c r="Q274" s="231">
        <f>SUM(Q275:Q283)</f>
        <v>0</v>
      </c>
      <c r="R274" s="232"/>
      <c r="S274" s="232"/>
      <c r="T274" s="233"/>
      <c r="U274" s="227"/>
      <c r="V274" s="227">
        <f>SUM(V275:V283)</f>
        <v>35.230000000000004</v>
      </c>
      <c r="W274" s="227"/>
      <c r="X274" s="227"/>
      <c r="Y274" s="227"/>
      <c r="AG274" t="s">
        <v>131</v>
      </c>
    </row>
    <row r="275" spans="1:60" ht="22.5" outlineLevel="1" x14ac:dyDescent="0.2">
      <c r="A275" s="235">
        <v>67</v>
      </c>
      <c r="B275" s="236" t="s">
        <v>384</v>
      </c>
      <c r="C275" s="251" t="s">
        <v>385</v>
      </c>
      <c r="D275" s="237" t="s">
        <v>208</v>
      </c>
      <c r="E275" s="238">
        <v>103</v>
      </c>
      <c r="F275" s="239"/>
      <c r="G275" s="240">
        <f>ROUND(E275*F275,2)</f>
        <v>0</v>
      </c>
      <c r="H275" s="239"/>
      <c r="I275" s="240">
        <f>ROUND(E275*H275,2)</f>
        <v>0</v>
      </c>
      <c r="J275" s="239"/>
      <c r="K275" s="240">
        <f>ROUND(E275*J275,2)</f>
        <v>0</v>
      </c>
      <c r="L275" s="240">
        <v>21</v>
      </c>
      <c r="M275" s="240">
        <f>G275*(1+L275/100)</f>
        <v>0</v>
      </c>
      <c r="N275" s="238">
        <v>8.6400000000000001E-3</v>
      </c>
      <c r="O275" s="238">
        <f>ROUND(E275*N275,2)</f>
        <v>0.89</v>
      </c>
      <c r="P275" s="238">
        <v>0</v>
      </c>
      <c r="Q275" s="238">
        <f>ROUND(E275*P275,2)</f>
        <v>0</v>
      </c>
      <c r="R275" s="240" t="s">
        <v>386</v>
      </c>
      <c r="S275" s="240" t="s">
        <v>136</v>
      </c>
      <c r="T275" s="241" t="s">
        <v>136</v>
      </c>
      <c r="U275" s="223">
        <v>0.3</v>
      </c>
      <c r="V275" s="223">
        <f>ROUND(E275*U275,2)</f>
        <v>30.9</v>
      </c>
      <c r="W275" s="223"/>
      <c r="X275" s="223" t="s">
        <v>137</v>
      </c>
      <c r="Y275" s="223" t="s">
        <v>138</v>
      </c>
      <c r="Z275" s="212"/>
      <c r="AA275" s="212"/>
      <c r="AB275" s="212"/>
      <c r="AC275" s="212"/>
      <c r="AD275" s="212"/>
      <c r="AE275" s="212"/>
      <c r="AF275" s="212"/>
      <c r="AG275" s="212" t="s">
        <v>139</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53" t="s">
        <v>387</v>
      </c>
      <c r="D276" s="225"/>
      <c r="E276" s="226">
        <v>103</v>
      </c>
      <c r="F276" s="223"/>
      <c r="G276" s="223"/>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143</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2" x14ac:dyDescent="0.2">
      <c r="A277" s="219"/>
      <c r="B277" s="220"/>
      <c r="C277" s="254"/>
      <c r="D277" s="244"/>
      <c r="E277" s="244"/>
      <c r="F277" s="244"/>
      <c r="G277" s="244"/>
      <c r="H277" s="223"/>
      <c r="I277" s="223"/>
      <c r="J277" s="223"/>
      <c r="K277" s="223"/>
      <c r="L277" s="223"/>
      <c r="M277" s="223"/>
      <c r="N277" s="222"/>
      <c r="O277" s="222"/>
      <c r="P277" s="222"/>
      <c r="Q277" s="222"/>
      <c r="R277" s="223"/>
      <c r="S277" s="223"/>
      <c r="T277" s="223"/>
      <c r="U277" s="223"/>
      <c r="V277" s="223"/>
      <c r="W277" s="223"/>
      <c r="X277" s="223"/>
      <c r="Y277" s="223"/>
      <c r="Z277" s="212"/>
      <c r="AA277" s="212"/>
      <c r="AB277" s="212"/>
      <c r="AC277" s="212"/>
      <c r="AD277" s="212"/>
      <c r="AE277" s="212"/>
      <c r="AF277" s="212"/>
      <c r="AG277" s="212" t="s">
        <v>144</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ht="33.75" outlineLevel="1" x14ac:dyDescent="0.2">
      <c r="A278" s="235">
        <v>68</v>
      </c>
      <c r="B278" s="236" t="s">
        <v>388</v>
      </c>
      <c r="C278" s="251" t="s">
        <v>389</v>
      </c>
      <c r="D278" s="237" t="s">
        <v>152</v>
      </c>
      <c r="E278" s="238">
        <v>2.4500000000000002</v>
      </c>
      <c r="F278" s="239"/>
      <c r="G278" s="240">
        <f>ROUND(E278*F278,2)</f>
        <v>0</v>
      </c>
      <c r="H278" s="239"/>
      <c r="I278" s="240">
        <f>ROUND(E278*H278,2)</f>
        <v>0</v>
      </c>
      <c r="J278" s="239"/>
      <c r="K278" s="240">
        <f>ROUND(E278*J278,2)</f>
        <v>0</v>
      </c>
      <c r="L278" s="240">
        <v>21</v>
      </c>
      <c r="M278" s="240">
        <f>G278*(1+L278/100)</f>
        <v>0</v>
      </c>
      <c r="N278" s="238">
        <v>2.2169999999999999E-2</v>
      </c>
      <c r="O278" s="238">
        <f>ROUND(E278*N278,2)</f>
        <v>0.05</v>
      </c>
      <c r="P278" s="238">
        <v>0</v>
      </c>
      <c r="Q278" s="238">
        <f>ROUND(E278*P278,2)</f>
        <v>0</v>
      </c>
      <c r="R278" s="240" t="s">
        <v>390</v>
      </c>
      <c r="S278" s="240" t="s">
        <v>136</v>
      </c>
      <c r="T278" s="241" t="s">
        <v>136</v>
      </c>
      <c r="U278" s="223">
        <v>1.18605</v>
      </c>
      <c r="V278" s="223">
        <f>ROUND(E278*U278,2)</f>
        <v>2.91</v>
      </c>
      <c r="W278" s="223"/>
      <c r="X278" s="223" t="s">
        <v>183</v>
      </c>
      <c r="Y278" s="223" t="s">
        <v>138</v>
      </c>
      <c r="Z278" s="212"/>
      <c r="AA278" s="212"/>
      <c r="AB278" s="212"/>
      <c r="AC278" s="212"/>
      <c r="AD278" s="212"/>
      <c r="AE278" s="212"/>
      <c r="AF278" s="212"/>
      <c r="AG278" s="212" t="s">
        <v>184</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2" x14ac:dyDescent="0.2">
      <c r="A279" s="219"/>
      <c r="B279" s="220"/>
      <c r="C279" s="253" t="s">
        <v>269</v>
      </c>
      <c r="D279" s="225"/>
      <c r="E279" s="226">
        <v>2.4500000000000002</v>
      </c>
      <c r="F279" s="223"/>
      <c r="G279" s="223"/>
      <c r="H279" s="223"/>
      <c r="I279" s="223"/>
      <c r="J279" s="223"/>
      <c r="K279" s="223"/>
      <c r="L279" s="223"/>
      <c r="M279" s="223"/>
      <c r="N279" s="222"/>
      <c r="O279" s="222"/>
      <c r="P279" s="222"/>
      <c r="Q279" s="222"/>
      <c r="R279" s="223"/>
      <c r="S279" s="223"/>
      <c r="T279" s="223"/>
      <c r="U279" s="223"/>
      <c r="V279" s="223"/>
      <c r="W279" s="223"/>
      <c r="X279" s="223"/>
      <c r="Y279" s="223"/>
      <c r="Z279" s="212"/>
      <c r="AA279" s="212"/>
      <c r="AB279" s="212"/>
      <c r="AC279" s="212"/>
      <c r="AD279" s="212"/>
      <c r="AE279" s="212"/>
      <c r="AF279" s="212"/>
      <c r="AG279" s="212" t="s">
        <v>143</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2" x14ac:dyDescent="0.2">
      <c r="A280" s="219"/>
      <c r="B280" s="220"/>
      <c r="C280" s="254"/>
      <c r="D280" s="244"/>
      <c r="E280" s="244"/>
      <c r="F280" s="244"/>
      <c r="G280" s="244"/>
      <c r="H280" s="223"/>
      <c r="I280" s="223"/>
      <c r="J280" s="223"/>
      <c r="K280" s="223"/>
      <c r="L280" s="223"/>
      <c r="M280" s="223"/>
      <c r="N280" s="222"/>
      <c r="O280" s="222"/>
      <c r="P280" s="222"/>
      <c r="Q280" s="222"/>
      <c r="R280" s="223"/>
      <c r="S280" s="223"/>
      <c r="T280" s="223"/>
      <c r="U280" s="223"/>
      <c r="V280" s="223"/>
      <c r="W280" s="223"/>
      <c r="X280" s="223"/>
      <c r="Y280" s="223"/>
      <c r="Z280" s="212"/>
      <c r="AA280" s="212"/>
      <c r="AB280" s="212"/>
      <c r="AC280" s="212"/>
      <c r="AD280" s="212"/>
      <c r="AE280" s="212"/>
      <c r="AF280" s="212"/>
      <c r="AG280" s="212" t="s">
        <v>144</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35">
        <v>69</v>
      </c>
      <c r="B281" s="236" t="s">
        <v>391</v>
      </c>
      <c r="C281" s="251" t="s">
        <v>392</v>
      </c>
      <c r="D281" s="237" t="s">
        <v>199</v>
      </c>
      <c r="E281" s="238">
        <v>0.88992000000000004</v>
      </c>
      <c r="F281" s="239"/>
      <c r="G281" s="240">
        <f>ROUND(E281*F281,2)</f>
        <v>0</v>
      </c>
      <c r="H281" s="239"/>
      <c r="I281" s="240">
        <f>ROUND(E281*H281,2)</f>
        <v>0</v>
      </c>
      <c r="J281" s="239"/>
      <c r="K281" s="240">
        <f>ROUND(E281*J281,2)</f>
        <v>0</v>
      </c>
      <c r="L281" s="240">
        <v>21</v>
      </c>
      <c r="M281" s="240">
        <f>G281*(1+L281/100)</f>
        <v>0</v>
      </c>
      <c r="N281" s="238">
        <v>0</v>
      </c>
      <c r="O281" s="238">
        <f>ROUND(E281*N281,2)</f>
        <v>0</v>
      </c>
      <c r="P281" s="238">
        <v>0</v>
      </c>
      <c r="Q281" s="238">
        <f>ROUND(E281*P281,2)</f>
        <v>0</v>
      </c>
      <c r="R281" s="240" t="s">
        <v>386</v>
      </c>
      <c r="S281" s="240" t="s">
        <v>136</v>
      </c>
      <c r="T281" s="241" t="s">
        <v>136</v>
      </c>
      <c r="U281" s="223">
        <v>1.5980000000000001</v>
      </c>
      <c r="V281" s="223">
        <f>ROUND(E281*U281,2)</f>
        <v>1.42</v>
      </c>
      <c r="W281" s="223"/>
      <c r="X281" s="223" t="s">
        <v>293</v>
      </c>
      <c r="Y281" s="223" t="s">
        <v>138</v>
      </c>
      <c r="Z281" s="212"/>
      <c r="AA281" s="212"/>
      <c r="AB281" s="212"/>
      <c r="AC281" s="212"/>
      <c r="AD281" s="212"/>
      <c r="AE281" s="212"/>
      <c r="AF281" s="212"/>
      <c r="AG281" s="212" t="s">
        <v>294</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52" t="s">
        <v>308</v>
      </c>
      <c r="D282" s="242"/>
      <c r="E282" s="242"/>
      <c r="F282" s="242"/>
      <c r="G282" s="242"/>
      <c r="H282" s="223"/>
      <c r="I282" s="223"/>
      <c r="J282" s="223"/>
      <c r="K282" s="223"/>
      <c r="L282" s="223"/>
      <c r="M282" s="223"/>
      <c r="N282" s="222"/>
      <c r="O282" s="222"/>
      <c r="P282" s="222"/>
      <c r="Q282" s="222"/>
      <c r="R282" s="223"/>
      <c r="S282" s="223"/>
      <c r="T282" s="223"/>
      <c r="U282" s="223"/>
      <c r="V282" s="223"/>
      <c r="W282" s="223"/>
      <c r="X282" s="223"/>
      <c r="Y282" s="223"/>
      <c r="Z282" s="212"/>
      <c r="AA282" s="212"/>
      <c r="AB282" s="212"/>
      <c r="AC282" s="212"/>
      <c r="AD282" s="212"/>
      <c r="AE282" s="212"/>
      <c r="AF282" s="212"/>
      <c r="AG282" s="212" t="s">
        <v>141</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2" x14ac:dyDescent="0.2">
      <c r="A283" s="219"/>
      <c r="B283" s="220"/>
      <c r="C283" s="254"/>
      <c r="D283" s="244"/>
      <c r="E283" s="244"/>
      <c r="F283" s="244"/>
      <c r="G283" s="244"/>
      <c r="H283" s="223"/>
      <c r="I283" s="223"/>
      <c r="J283" s="223"/>
      <c r="K283" s="223"/>
      <c r="L283" s="223"/>
      <c r="M283" s="223"/>
      <c r="N283" s="222"/>
      <c r="O283" s="222"/>
      <c r="P283" s="222"/>
      <c r="Q283" s="222"/>
      <c r="R283" s="223"/>
      <c r="S283" s="223"/>
      <c r="T283" s="223"/>
      <c r="U283" s="223"/>
      <c r="V283" s="223"/>
      <c r="W283" s="223"/>
      <c r="X283" s="223"/>
      <c r="Y283" s="223"/>
      <c r="Z283" s="212"/>
      <c r="AA283" s="212"/>
      <c r="AB283" s="212"/>
      <c r="AC283" s="212"/>
      <c r="AD283" s="212"/>
      <c r="AE283" s="212"/>
      <c r="AF283" s="212"/>
      <c r="AG283" s="212" t="s">
        <v>144</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x14ac:dyDescent="0.2">
      <c r="A284" s="228" t="s">
        <v>130</v>
      </c>
      <c r="B284" s="229" t="s">
        <v>90</v>
      </c>
      <c r="C284" s="250" t="s">
        <v>91</v>
      </c>
      <c r="D284" s="230"/>
      <c r="E284" s="231"/>
      <c r="F284" s="232"/>
      <c r="G284" s="232">
        <f>SUMIF(AG285:AG287,"&lt;&gt;NOR",G285:G287)</f>
        <v>0</v>
      </c>
      <c r="H284" s="232"/>
      <c r="I284" s="232">
        <f>SUM(I285:I287)</f>
        <v>0</v>
      </c>
      <c r="J284" s="232"/>
      <c r="K284" s="232">
        <f>SUM(K285:K287)</f>
        <v>0</v>
      </c>
      <c r="L284" s="232"/>
      <c r="M284" s="232">
        <f>SUM(M285:M287)</f>
        <v>0</v>
      </c>
      <c r="N284" s="231"/>
      <c r="O284" s="231">
        <f>SUM(O285:O287)</f>
        <v>0.01</v>
      </c>
      <c r="P284" s="231"/>
      <c r="Q284" s="231">
        <f>SUM(Q285:Q287)</f>
        <v>0</v>
      </c>
      <c r="R284" s="232"/>
      <c r="S284" s="232"/>
      <c r="T284" s="233"/>
      <c r="U284" s="227"/>
      <c r="V284" s="227">
        <f>SUM(V285:V287)</f>
        <v>9.43</v>
      </c>
      <c r="W284" s="227"/>
      <c r="X284" s="227"/>
      <c r="Y284" s="227"/>
      <c r="AG284" t="s">
        <v>131</v>
      </c>
    </row>
    <row r="285" spans="1:60" outlineLevel="1" x14ac:dyDescent="0.2">
      <c r="A285" s="235">
        <v>70</v>
      </c>
      <c r="B285" s="236" t="s">
        <v>393</v>
      </c>
      <c r="C285" s="251" t="s">
        <v>394</v>
      </c>
      <c r="D285" s="237" t="s">
        <v>152</v>
      </c>
      <c r="E285" s="238">
        <v>32.85</v>
      </c>
      <c r="F285" s="239"/>
      <c r="G285" s="240">
        <f>ROUND(E285*F285,2)</f>
        <v>0</v>
      </c>
      <c r="H285" s="239"/>
      <c r="I285" s="240">
        <f>ROUND(E285*H285,2)</f>
        <v>0</v>
      </c>
      <c r="J285" s="239"/>
      <c r="K285" s="240">
        <f>ROUND(E285*J285,2)</f>
        <v>0</v>
      </c>
      <c r="L285" s="240">
        <v>21</v>
      </c>
      <c r="M285" s="240">
        <f>G285*(1+L285/100)</f>
        <v>0</v>
      </c>
      <c r="N285" s="238">
        <v>4.2000000000000002E-4</v>
      </c>
      <c r="O285" s="238">
        <f>ROUND(E285*N285,2)</f>
        <v>0.01</v>
      </c>
      <c r="P285" s="238">
        <v>0</v>
      </c>
      <c r="Q285" s="238">
        <f>ROUND(E285*P285,2)</f>
        <v>0</v>
      </c>
      <c r="R285" s="240" t="s">
        <v>395</v>
      </c>
      <c r="S285" s="240" t="s">
        <v>136</v>
      </c>
      <c r="T285" s="241" t="s">
        <v>136</v>
      </c>
      <c r="U285" s="223">
        <v>0.28699999999999998</v>
      </c>
      <c r="V285" s="223">
        <f>ROUND(E285*U285,2)</f>
        <v>9.43</v>
      </c>
      <c r="W285" s="223"/>
      <c r="X285" s="223" t="s">
        <v>137</v>
      </c>
      <c r="Y285" s="223" t="s">
        <v>138</v>
      </c>
      <c r="Z285" s="212"/>
      <c r="AA285" s="212"/>
      <c r="AB285" s="212"/>
      <c r="AC285" s="212"/>
      <c r="AD285" s="212"/>
      <c r="AE285" s="212"/>
      <c r="AF285" s="212"/>
      <c r="AG285" s="212" t="s">
        <v>139</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2" x14ac:dyDescent="0.2">
      <c r="A286" s="219"/>
      <c r="B286" s="220"/>
      <c r="C286" s="253" t="s">
        <v>396</v>
      </c>
      <c r="D286" s="225"/>
      <c r="E286" s="226">
        <v>32.85</v>
      </c>
      <c r="F286" s="223"/>
      <c r="G286" s="223"/>
      <c r="H286" s="223"/>
      <c r="I286" s="223"/>
      <c r="J286" s="223"/>
      <c r="K286" s="223"/>
      <c r="L286" s="223"/>
      <c r="M286" s="223"/>
      <c r="N286" s="222"/>
      <c r="O286" s="222"/>
      <c r="P286" s="222"/>
      <c r="Q286" s="222"/>
      <c r="R286" s="223"/>
      <c r="S286" s="223"/>
      <c r="T286" s="223"/>
      <c r="U286" s="223"/>
      <c r="V286" s="223"/>
      <c r="W286" s="223"/>
      <c r="X286" s="223"/>
      <c r="Y286" s="223"/>
      <c r="Z286" s="212"/>
      <c r="AA286" s="212"/>
      <c r="AB286" s="212"/>
      <c r="AC286" s="212"/>
      <c r="AD286" s="212"/>
      <c r="AE286" s="212"/>
      <c r="AF286" s="212"/>
      <c r="AG286" s="212" t="s">
        <v>143</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54"/>
      <c r="D287" s="244"/>
      <c r="E287" s="244"/>
      <c r="F287" s="244"/>
      <c r="G287" s="244"/>
      <c r="H287" s="223"/>
      <c r="I287" s="223"/>
      <c r="J287" s="223"/>
      <c r="K287" s="223"/>
      <c r="L287" s="223"/>
      <c r="M287" s="223"/>
      <c r="N287" s="222"/>
      <c r="O287" s="222"/>
      <c r="P287" s="222"/>
      <c r="Q287" s="222"/>
      <c r="R287" s="223"/>
      <c r="S287" s="223"/>
      <c r="T287" s="223"/>
      <c r="U287" s="223"/>
      <c r="V287" s="223"/>
      <c r="W287" s="223"/>
      <c r="X287" s="223"/>
      <c r="Y287" s="223"/>
      <c r="Z287" s="212"/>
      <c r="AA287" s="212"/>
      <c r="AB287" s="212"/>
      <c r="AC287" s="212"/>
      <c r="AD287" s="212"/>
      <c r="AE287" s="212"/>
      <c r="AF287" s="212"/>
      <c r="AG287" s="212" t="s">
        <v>144</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x14ac:dyDescent="0.2">
      <c r="A288" s="228" t="s">
        <v>130</v>
      </c>
      <c r="B288" s="229" t="s">
        <v>92</v>
      </c>
      <c r="C288" s="250" t="s">
        <v>93</v>
      </c>
      <c r="D288" s="230"/>
      <c r="E288" s="231"/>
      <c r="F288" s="232"/>
      <c r="G288" s="232">
        <f>SUMIF(AG289:AG447,"&lt;&gt;NOR",G289:G447)</f>
        <v>0</v>
      </c>
      <c r="H288" s="232"/>
      <c r="I288" s="232">
        <f>SUM(I289:I447)</f>
        <v>0</v>
      </c>
      <c r="J288" s="232"/>
      <c r="K288" s="232">
        <f>SUM(K289:K447)</f>
        <v>0</v>
      </c>
      <c r="L288" s="232"/>
      <c r="M288" s="232">
        <f>SUM(M289:M447)</f>
        <v>0</v>
      </c>
      <c r="N288" s="231"/>
      <c r="O288" s="231">
        <f>SUM(O289:O447)</f>
        <v>1.71</v>
      </c>
      <c r="P288" s="231"/>
      <c r="Q288" s="231">
        <f>SUM(Q289:Q447)</f>
        <v>0</v>
      </c>
      <c r="R288" s="232"/>
      <c r="S288" s="232"/>
      <c r="T288" s="233"/>
      <c r="U288" s="227"/>
      <c r="V288" s="227">
        <f>SUM(V289:V447)</f>
        <v>804.74</v>
      </c>
      <c r="W288" s="227"/>
      <c r="X288" s="227"/>
      <c r="Y288" s="227"/>
      <c r="AG288" t="s">
        <v>131</v>
      </c>
    </row>
    <row r="289" spans="1:60" outlineLevel="1" x14ac:dyDescent="0.2">
      <c r="A289" s="235">
        <v>71</v>
      </c>
      <c r="B289" s="236" t="s">
        <v>397</v>
      </c>
      <c r="C289" s="251" t="s">
        <v>398</v>
      </c>
      <c r="D289" s="237" t="s">
        <v>152</v>
      </c>
      <c r="E289" s="238">
        <v>5712</v>
      </c>
      <c r="F289" s="239"/>
      <c r="G289" s="240">
        <f>ROUND(E289*F289,2)</f>
        <v>0</v>
      </c>
      <c r="H289" s="239"/>
      <c r="I289" s="240">
        <f>ROUND(E289*H289,2)</f>
        <v>0</v>
      </c>
      <c r="J289" s="239"/>
      <c r="K289" s="240">
        <f>ROUND(E289*J289,2)</f>
        <v>0</v>
      </c>
      <c r="L289" s="240">
        <v>21</v>
      </c>
      <c r="M289" s="240">
        <f>G289*(1+L289/100)</f>
        <v>0</v>
      </c>
      <c r="N289" s="238">
        <v>8.0000000000000007E-5</v>
      </c>
      <c r="O289" s="238">
        <f>ROUND(E289*N289,2)</f>
        <v>0.46</v>
      </c>
      <c r="P289" s="238">
        <v>0</v>
      </c>
      <c r="Q289" s="238">
        <f>ROUND(E289*P289,2)</f>
        <v>0</v>
      </c>
      <c r="R289" s="240" t="s">
        <v>399</v>
      </c>
      <c r="S289" s="240" t="s">
        <v>136</v>
      </c>
      <c r="T289" s="241" t="s">
        <v>136</v>
      </c>
      <c r="U289" s="223">
        <v>3.2480000000000002E-2</v>
      </c>
      <c r="V289" s="223">
        <f>ROUND(E289*U289,2)</f>
        <v>185.53</v>
      </c>
      <c r="W289" s="223"/>
      <c r="X289" s="223" t="s">
        <v>137</v>
      </c>
      <c r="Y289" s="223" t="s">
        <v>138</v>
      </c>
      <c r="Z289" s="212"/>
      <c r="AA289" s="212"/>
      <c r="AB289" s="212"/>
      <c r="AC289" s="212"/>
      <c r="AD289" s="212"/>
      <c r="AE289" s="212"/>
      <c r="AF289" s="212"/>
      <c r="AG289" s="212" t="s">
        <v>139</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53" t="s">
        <v>234</v>
      </c>
      <c r="D290" s="225"/>
      <c r="E290" s="226"/>
      <c r="F290" s="223"/>
      <c r="G290" s="223"/>
      <c r="H290" s="223"/>
      <c r="I290" s="223"/>
      <c r="J290" s="223"/>
      <c r="K290" s="223"/>
      <c r="L290" s="223"/>
      <c r="M290" s="223"/>
      <c r="N290" s="222"/>
      <c r="O290" s="222"/>
      <c r="P290" s="222"/>
      <c r="Q290" s="222"/>
      <c r="R290" s="223"/>
      <c r="S290" s="223"/>
      <c r="T290" s="223"/>
      <c r="U290" s="223"/>
      <c r="V290" s="223"/>
      <c r="W290" s="223"/>
      <c r="X290" s="223"/>
      <c r="Y290" s="223"/>
      <c r="Z290" s="212"/>
      <c r="AA290" s="212"/>
      <c r="AB290" s="212"/>
      <c r="AC290" s="212"/>
      <c r="AD290" s="212"/>
      <c r="AE290" s="212"/>
      <c r="AF290" s="212"/>
      <c r="AG290" s="212" t="s">
        <v>143</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53" t="s">
        <v>400</v>
      </c>
      <c r="D291" s="225"/>
      <c r="E291" s="226">
        <v>98</v>
      </c>
      <c r="F291" s="223"/>
      <c r="G291" s="223"/>
      <c r="H291" s="223"/>
      <c r="I291" s="223"/>
      <c r="J291" s="223"/>
      <c r="K291" s="223"/>
      <c r="L291" s="223"/>
      <c r="M291" s="223"/>
      <c r="N291" s="222"/>
      <c r="O291" s="222"/>
      <c r="P291" s="222"/>
      <c r="Q291" s="222"/>
      <c r="R291" s="223"/>
      <c r="S291" s="223"/>
      <c r="T291" s="223"/>
      <c r="U291" s="223"/>
      <c r="V291" s="223"/>
      <c r="W291" s="223"/>
      <c r="X291" s="223"/>
      <c r="Y291" s="223"/>
      <c r="Z291" s="212"/>
      <c r="AA291" s="212"/>
      <c r="AB291" s="212"/>
      <c r="AC291" s="212"/>
      <c r="AD291" s="212"/>
      <c r="AE291" s="212"/>
      <c r="AF291" s="212"/>
      <c r="AG291" s="212" t="s">
        <v>143</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53" t="s">
        <v>401</v>
      </c>
      <c r="D292" s="225"/>
      <c r="E292" s="226">
        <v>98</v>
      </c>
      <c r="F292" s="223"/>
      <c r="G292" s="223"/>
      <c r="H292" s="223"/>
      <c r="I292" s="223"/>
      <c r="J292" s="223"/>
      <c r="K292" s="223"/>
      <c r="L292" s="223"/>
      <c r="M292" s="223"/>
      <c r="N292" s="222"/>
      <c r="O292" s="222"/>
      <c r="P292" s="222"/>
      <c r="Q292" s="222"/>
      <c r="R292" s="223"/>
      <c r="S292" s="223"/>
      <c r="T292" s="223"/>
      <c r="U292" s="223"/>
      <c r="V292" s="223"/>
      <c r="W292" s="223"/>
      <c r="X292" s="223"/>
      <c r="Y292" s="223"/>
      <c r="Z292" s="212"/>
      <c r="AA292" s="212"/>
      <c r="AB292" s="212"/>
      <c r="AC292" s="212"/>
      <c r="AD292" s="212"/>
      <c r="AE292" s="212"/>
      <c r="AF292" s="212"/>
      <c r="AG292" s="212" t="s">
        <v>143</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53" t="s">
        <v>402</v>
      </c>
      <c r="D293" s="225"/>
      <c r="E293" s="226">
        <v>32</v>
      </c>
      <c r="F293" s="223"/>
      <c r="G293" s="223"/>
      <c r="H293" s="223"/>
      <c r="I293" s="223"/>
      <c r="J293" s="223"/>
      <c r="K293" s="223"/>
      <c r="L293" s="223"/>
      <c r="M293" s="223"/>
      <c r="N293" s="222"/>
      <c r="O293" s="222"/>
      <c r="P293" s="222"/>
      <c r="Q293" s="222"/>
      <c r="R293" s="223"/>
      <c r="S293" s="223"/>
      <c r="T293" s="223"/>
      <c r="U293" s="223"/>
      <c r="V293" s="223"/>
      <c r="W293" s="223"/>
      <c r="X293" s="223"/>
      <c r="Y293" s="223"/>
      <c r="Z293" s="212"/>
      <c r="AA293" s="212"/>
      <c r="AB293" s="212"/>
      <c r="AC293" s="212"/>
      <c r="AD293" s="212"/>
      <c r="AE293" s="212"/>
      <c r="AF293" s="212"/>
      <c r="AG293" s="212" t="s">
        <v>143</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53" t="s">
        <v>403</v>
      </c>
      <c r="D294" s="225"/>
      <c r="E294" s="226">
        <v>52</v>
      </c>
      <c r="F294" s="223"/>
      <c r="G294" s="223"/>
      <c r="H294" s="223"/>
      <c r="I294" s="223"/>
      <c r="J294" s="223"/>
      <c r="K294" s="223"/>
      <c r="L294" s="223"/>
      <c r="M294" s="223"/>
      <c r="N294" s="222"/>
      <c r="O294" s="222"/>
      <c r="P294" s="222"/>
      <c r="Q294" s="222"/>
      <c r="R294" s="223"/>
      <c r="S294" s="223"/>
      <c r="T294" s="223"/>
      <c r="U294" s="223"/>
      <c r="V294" s="223"/>
      <c r="W294" s="223"/>
      <c r="X294" s="223"/>
      <c r="Y294" s="223"/>
      <c r="Z294" s="212"/>
      <c r="AA294" s="212"/>
      <c r="AB294" s="212"/>
      <c r="AC294" s="212"/>
      <c r="AD294" s="212"/>
      <c r="AE294" s="212"/>
      <c r="AF294" s="212"/>
      <c r="AG294" s="212" t="s">
        <v>143</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53" t="s">
        <v>404</v>
      </c>
      <c r="D295" s="225"/>
      <c r="E295" s="226">
        <v>32</v>
      </c>
      <c r="F295" s="223"/>
      <c r="G295" s="223"/>
      <c r="H295" s="223"/>
      <c r="I295" s="223"/>
      <c r="J295" s="223"/>
      <c r="K295" s="223"/>
      <c r="L295" s="223"/>
      <c r="M295" s="223"/>
      <c r="N295" s="222"/>
      <c r="O295" s="222"/>
      <c r="P295" s="222"/>
      <c r="Q295" s="222"/>
      <c r="R295" s="223"/>
      <c r="S295" s="223"/>
      <c r="T295" s="223"/>
      <c r="U295" s="223"/>
      <c r="V295" s="223"/>
      <c r="W295" s="223"/>
      <c r="X295" s="223"/>
      <c r="Y295" s="223"/>
      <c r="Z295" s="212"/>
      <c r="AA295" s="212"/>
      <c r="AB295" s="212"/>
      <c r="AC295" s="212"/>
      <c r="AD295" s="212"/>
      <c r="AE295" s="212"/>
      <c r="AF295" s="212"/>
      <c r="AG295" s="212" t="s">
        <v>143</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53" t="s">
        <v>405</v>
      </c>
      <c r="D296" s="225"/>
      <c r="E296" s="226">
        <v>32</v>
      </c>
      <c r="F296" s="223"/>
      <c r="G296" s="223"/>
      <c r="H296" s="223"/>
      <c r="I296" s="223"/>
      <c r="J296" s="223"/>
      <c r="K296" s="223"/>
      <c r="L296" s="223"/>
      <c r="M296" s="223"/>
      <c r="N296" s="222"/>
      <c r="O296" s="222"/>
      <c r="P296" s="222"/>
      <c r="Q296" s="222"/>
      <c r="R296" s="223"/>
      <c r="S296" s="223"/>
      <c r="T296" s="223"/>
      <c r="U296" s="223"/>
      <c r="V296" s="223"/>
      <c r="W296" s="223"/>
      <c r="X296" s="223"/>
      <c r="Y296" s="223"/>
      <c r="Z296" s="212"/>
      <c r="AA296" s="212"/>
      <c r="AB296" s="212"/>
      <c r="AC296" s="212"/>
      <c r="AD296" s="212"/>
      <c r="AE296" s="212"/>
      <c r="AF296" s="212"/>
      <c r="AG296" s="212" t="s">
        <v>143</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53" t="s">
        <v>406</v>
      </c>
      <c r="D297" s="225"/>
      <c r="E297" s="226">
        <v>58</v>
      </c>
      <c r="F297" s="223"/>
      <c r="G297" s="223"/>
      <c r="H297" s="223"/>
      <c r="I297" s="223"/>
      <c r="J297" s="223"/>
      <c r="K297" s="223"/>
      <c r="L297" s="223"/>
      <c r="M297" s="223"/>
      <c r="N297" s="222"/>
      <c r="O297" s="222"/>
      <c r="P297" s="222"/>
      <c r="Q297" s="222"/>
      <c r="R297" s="223"/>
      <c r="S297" s="223"/>
      <c r="T297" s="223"/>
      <c r="U297" s="223"/>
      <c r="V297" s="223"/>
      <c r="W297" s="223"/>
      <c r="X297" s="223"/>
      <c r="Y297" s="223"/>
      <c r="Z297" s="212"/>
      <c r="AA297" s="212"/>
      <c r="AB297" s="212"/>
      <c r="AC297" s="212"/>
      <c r="AD297" s="212"/>
      <c r="AE297" s="212"/>
      <c r="AF297" s="212"/>
      <c r="AG297" s="212" t="s">
        <v>143</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53" t="s">
        <v>407</v>
      </c>
      <c r="D298" s="225"/>
      <c r="E298" s="226">
        <v>54</v>
      </c>
      <c r="F298" s="223"/>
      <c r="G298" s="223"/>
      <c r="H298" s="223"/>
      <c r="I298" s="223"/>
      <c r="J298" s="223"/>
      <c r="K298" s="223"/>
      <c r="L298" s="223"/>
      <c r="M298" s="223"/>
      <c r="N298" s="222"/>
      <c r="O298" s="222"/>
      <c r="P298" s="222"/>
      <c r="Q298" s="222"/>
      <c r="R298" s="223"/>
      <c r="S298" s="223"/>
      <c r="T298" s="223"/>
      <c r="U298" s="223"/>
      <c r="V298" s="223"/>
      <c r="W298" s="223"/>
      <c r="X298" s="223"/>
      <c r="Y298" s="223"/>
      <c r="Z298" s="212"/>
      <c r="AA298" s="212"/>
      <c r="AB298" s="212"/>
      <c r="AC298" s="212"/>
      <c r="AD298" s="212"/>
      <c r="AE298" s="212"/>
      <c r="AF298" s="212"/>
      <c r="AG298" s="212" t="s">
        <v>143</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53" t="s">
        <v>408</v>
      </c>
      <c r="D299" s="225"/>
      <c r="E299" s="226">
        <v>47</v>
      </c>
      <c r="F299" s="223"/>
      <c r="G299" s="223"/>
      <c r="H299" s="223"/>
      <c r="I299" s="223"/>
      <c r="J299" s="223"/>
      <c r="K299" s="223"/>
      <c r="L299" s="223"/>
      <c r="M299" s="223"/>
      <c r="N299" s="222"/>
      <c r="O299" s="222"/>
      <c r="P299" s="222"/>
      <c r="Q299" s="222"/>
      <c r="R299" s="223"/>
      <c r="S299" s="223"/>
      <c r="T299" s="223"/>
      <c r="U299" s="223"/>
      <c r="V299" s="223"/>
      <c r="W299" s="223"/>
      <c r="X299" s="223"/>
      <c r="Y299" s="223"/>
      <c r="Z299" s="212"/>
      <c r="AA299" s="212"/>
      <c r="AB299" s="212"/>
      <c r="AC299" s="212"/>
      <c r="AD299" s="212"/>
      <c r="AE299" s="212"/>
      <c r="AF299" s="212"/>
      <c r="AG299" s="212" t="s">
        <v>143</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53" t="s">
        <v>409</v>
      </c>
      <c r="D300" s="225"/>
      <c r="E300" s="226">
        <v>85</v>
      </c>
      <c r="F300" s="223"/>
      <c r="G300" s="223"/>
      <c r="H300" s="223"/>
      <c r="I300" s="223"/>
      <c r="J300" s="223"/>
      <c r="K300" s="223"/>
      <c r="L300" s="223"/>
      <c r="M300" s="223"/>
      <c r="N300" s="222"/>
      <c r="O300" s="222"/>
      <c r="P300" s="222"/>
      <c r="Q300" s="222"/>
      <c r="R300" s="223"/>
      <c r="S300" s="223"/>
      <c r="T300" s="223"/>
      <c r="U300" s="223"/>
      <c r="V300" s="223"/>
      <c r="W300" s="223"/>
      <c r="X300" s="223"/>
      <c r="Y300" s="223"/>
      <c r="Z300" s="212"/>
      <c r="AA300" s="212"/>
      <c r="AB300" s="212"/>
      <c r="AC300" s="212"/>
      <c r="AD300" s="212"/>
      <c r="AE300" s="212"/>
      <c r="AF300" s="212"/>
      <c r="AG300" s="212" t="s">
        <v>143</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53" t="s">
        <v>410</v>
      </c>
      <c r="D301" s="225"/>
      <c r="E301" s="226">
        <v>50</v>
      </c>
      <c r="F301" s="223"/>
      <c r="G301" s="223"/>
      <c r="H301" s="223"/>
      <c r="I301" s="223"/>
      <c r="J301" s="223"/>
      <c r="K301" s="223"/>
      <c r="L301" s="223"/>
      <c r="M301" s="223"/>
      <c r="N301" s="222"/>
      <c r="O301" s="222"/>
      <c r="P301" s="222"/>
      <c r="Q301" s="222"/>
      <c r="R301" s="223"/>
      <c r="S301" s="223"/>
      <c r="T301" s="223"/>
      <c r="U301" s="223"/>
      <c r="V301" s="223"/>
      <c r="W301" s="223"/>
      <c r="X301" s="223"/>
      <c r="Y301" s="223"/>
      <c r="Z301" s="212"/>
      <c r="AA301" s="212"/>
      <c r="AB301" s="212"/>
      <c r="AC301" s="212"/>
      <c r="AD301" s="212"/>
      <c r="AE301" s="212"/>
      <c r="AF301" s="212"/>
      <c r="AG301" s="212" t="s">
        <v>143</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53" t="s">
        <v>411</v>
      </c>
      <c r="D302" s="225"/>
      <c r="E302" s="226">
        <v>67</v>
      </c>
      <c r="F302" s="223"/>
      <c r="G302" s="223"/>
      <c r="H302" s="223"/>
      <c r="I302" s="223"/>
      <c r="J302" s="223"/>
      <c r="K302" s="223"/>
      <c r="L302" s="223"/>
      <c r="M302" s="223"/>
      <c r="N302" s="222"/>
      <c r="O302" s="222"/>
      <c r="P302" s="222"/>
      <c r="Q302" s="222"/>
      <c r="R302" s="223"/>
      <c r="S302" s="223"/>
      <c r="T302" s="223"/>
      <c r="U302" s="223"/>
      <c r="V302" s="223"/>
      <c r="W302" s="223"/>
      <c r="X302" s="223"/>
      <c r="Y302" s="223"/>
      <c r="Z302" s="212"/>
      <c r="AA302" s="212"/>
      <c r="AB302" s="212"/>
      <c r="AC302" s="212"/>
      <c r="AD302" s="212"/>
      <c r="AE302" s="212"/>
      <c r="AF302" s="212"/>
      <c r="AG302" s="212" t="s">
        <v>143</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53" t="s">
        <v>412</v>
      </c>
      <c r="D303" s="225"/>
      <c r="E303" s="226">
        <v>67</v>
      </c>
      <c r="F303" s="223"/>
      <c r="G303" s="223"/>
      <c r="H303" s="223"/>
      <c r="I303" s="223"/>
      <c r="J303" s="223"/>
      <c r="K303" s="223"/>
      <c r="L303" s="223"/>
      <c r="M303" s="223"/>
      <c r="N303" s="222"/>
      <c r="O303" s="222"/>
      <c r="P303" s="222"/>
      <c r="Q303" s="222"/>
      <c r="R303" s="223"/>
      <c r="S303" s="223"/>
      <c r="T303" s="223"/>
      <c r="U303" s="223"/>
      <c r="V303" s="223"/>
      <c r="W303" s="223"/>
      <c r="X303" s="223"/>
      <c r="Y303" s="223"/>
      <c r="Z303" s="212"/>
      <c r="AA303" s="212"/>
      <c r="AB303" s="212"/>
      <c r="AC303" s="212"/>
      <c r="AD303" s="212"/>
      <c r="AE303" s="212"/>
      <c r="AF303" s="212"/>
      <c r="AG303" s="212" t="s">
        <v>143</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53" t="s">
        <v>413</v>
      </c>
      <c r="D304" s="225"/>
      <c r="E304" s="226">
        <v>48</v>
      </c>
      <c r="F304" s="223"/>
      <c r="G304" s="223"/>
      <c r="H304" s="223"/>
      <c r="I304" s="223"/>
      <c r="J304" s="223"/>
      <c r="K304" s="223"/>
      <c r="L304" s="223"/>
      <c r="M304" s="223"/>
      <c r="N304" s="222"/>
      <c r="O304" s="222"/>
      <c r="P304" s="222"/>
      <c r="Q304" s="222"/>
      <c r="R304" s="223"/>
      <c r="S304" s="223"/>
      <c r="T304" s="223"/>
      <c r="U304" s="223"/>
      <c r="V304" s="223"/>
      <c r="W304" s="223"/>
      <c r="X304" s="223"/>
      <c r="Y304" s="223"/>
      <c r="Z304" s="212"/>
      <c r="AA304" s="212"/>
      <c r="AB304" s="212"/>
      <c r="AC304" s="212"/>
      <c r="AD304" s="212"/>
      <c r="AE304" s="212"/>
      <c r="AF304" s="212"/>
      <c r="AG304" s="212" t="s">
        <v>143</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53" t="s">
        <v>414</v>
      </c>
      <c r="D305" s="225"/>
      <c r="E305" s="226">
        <v>10</v>
      </c>
      <c r="F305" s="223"/>
      <c r="G305" s="223"/>
      <c r="H305" s="223"/>
      <c r="I305" s="223"/>
      <c r="J305" s="223"/>
      <c r="K305" s="223"/>
      <c r="L305" s="223"/>
      <c r="M305" s="223"/>
      <c r="N305" s="222"/>
      <c r="O305" s="222"/>
      <c r="P305" s="222"/>
      <c r="Q305" s="222"/>
      <c r="R305" s="223"/>
      <c r="S305" s="223"/>
      <c r="T305" s="223"/>
      <c r="U305" s="223"/>
      <c r="V305" s="223"/>
      <c r="W305" s="223"/>
      <c r="X305" s="223"/>
      <c r="Y305" s="223"/>
      <c r="Z305" s="212"/>
      <c r="AA305" s="212"/>
      <c r="AB305" s="212"/>
      <c r="AC305" s="212"/>
      <c r="AD305" s="212"/>
      <c r="AE305" s="212"/>
      <c r="AF305" s="212"/>
      <c r="AG305" s="212" t="s">
        <v>143</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53" t="s">
        <v>415</v>
      </c>
      <c r="D306" s="225"/>
      <c r="E306" s="226">
        <v>10</v>
      </c>
      <c r="F306" s="223"/>
      <c r="G306" s="223"/>
      <c r="H306" s="223"/>
      <c r="I306" s="223"/>
      <c r="J306" s="223"/>
      <c r="K306" s="223"/>
      <c r="L306" s="223"/>
      <c r="M306" s="223"/>
      <c r="N306" s="222"/>
      <c r="O306" s="222"/>
      <c r="P306" s="222"/>
      <c r="Q306" s="222"/>
      <c r="R306" s="223"/>
      <c r="S306" s="223"/>
      <c r="T306" s="223"/>
      <c r="U306" s="223"/>
      <c r="V306" s="223"/>
      <c r="W306" s="223"/>
      <c r="X306" s="223"/>
      <c r="Y306" s="223"/>
      <c r="Z306" s="212"/>
      <c r="AA306" s="212"/>
      <c r="AB306" s="212"/>
      <c r="AC306" s="212"/>
      <c r="AD306" s="212"/>
      <c r="AE306" s="212"/>
      <c r="AF306" s="212"/>
      <c r="AG306" s="212" t="s">
        <v>143</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53" t="s">
        <v>416</v>
      </c>
      <c r="D307" s="225"/>
      <c r="E307" s="226">
        <v>10</v>
      </c>
      <c r="F307" s="223"/>
      <c r="G307" s="223"/>
      <c r="H307" s="223"/>
      <c r="I307" s="223"/>
      <c r="J307" s="223"/>
      <c r="K307" s="223"/>
      <c r="L307" s="223"/>
      <c r="M307" s="223"/>
      <c r="N307" s="222"/>
      <c r="O307" s="222"/>
      <c r="P307" s="222"/>
      <c r="Q307" s="222"/>
      <c r="R307" s="223"/>
      <c r="S307" s="223"/>
      <c r="T307" s="223"/>
      <c r="U307" s="223"/>
      <c r="V307" s="223"/>
      <c r="W307" s="223"/>
      <c r="X307" s="223"/>
      <c r="Y307" s="223"/>
      <c r="Z307" s="212"/>
      <c r="AA307" s="212"/>
      <c r="AB307" s="212"/>
      <c r="AC307" s="212"/>
      <c r="AD307" s="212"/>
      <c r="AE307" s="212"/>
      <c r="AF307" s="212"/>
      <c r="AG307" s="212" t="s">
        <v>143</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53" t="s">
        <v>417</v>
      </c>
      <c r="D308" s="225"/>
      <c r="E308" s="226">
        <v>10</v>
      </c>
      <c r="F308" s="223"/>
      <c r="G308" s="223"/>
      <c r="H308" s="223"/>
      <c r="I308" s="223"/>
      <c r="J308" s="223"/>
      <c r="K308" s="223"/>
      <c r="L308" s="223"/>
      <c r="M308" s="223"/>
      <c r="N308" s="222"/>
      <c r="O308" s="222"/>
      <c r="P308" s="222"/>
      <c r="Q308" s="222"/>
      <c r="R308" s="223"/>
      <c r="S308" s="223"/>
      <c r="T308" s="223"/>
      <c r="U308" s="223"/>
      <c r="V308" s="223"/>
      <c r="W308" s="223"/>
      <c r="X308" s="223"/>
      <c r="Y308" s="223"/>
      <c r="Z308" s="212"/>
      <c r="AA308" s="212"/>
      <c r="AB308" s="212"/>
      <c r="AC308" s="212"/>
      <c r="AD308" s="212"/>
      <c r="AE308" s="212"/>
      <c r="AF308" s="212"/>
      <c r="AG308" s="212" t="s">
        <v>143</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53" t="s">
        <v>418</v>
      </c>
      <c r="D309" s="225"/>
      <c r="E309" s="226">
        <v>108</v>
      </c>
      <c r="F309" s="223"/>
      <c r="G309" s="223"/>
      <c r="H309" s="223"/>
      <c r="I309" s="223"/>
      <c r="J309" s="223"/>
      <c r="K309" s="223"/>
      <c r="L309" s="223"/>
      <c r="M309" s="223"/>
      <c r="N309" s="222"/>
      <c r="O309" s="222"/>
      <c r="P309" s="222"/>
      <c r="Q309" s="222"/>
      <c r="R309" s="223"/>
      <c r="S309" s="223"/>
      <c r="T309" s="223"/>
      <c r="U309" s="223"/>
      <c r="V309" s="223"/>
      <c r="W309" s="223"/>
      <c r="X309" s="223"/>
      <c r="Y309" s="223"/>
      <c r="Z309" s="212"/>
      <c r="AA309" s="212"/>
      <c r="AB309" s="212"/>
      <c r="AC309" s="212"/>
      <c r="AD309" s="212"/>
      <c r="AE309" s="212"/>
      <c r="AF309" s="212"/>
      <c r="AG309" s="212" t="s">
        <v>143</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53" t="s">
        <v>419</v>
      </c>
      <c r="D310" s="225"/>
      <c r="E310" s="226">
        <v>10</v>
      </c>
      <c r="F310" s="223"/>
      <c r="G310" s="223"/>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143</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3" t="s">
        <v>420</v>
      </c>
      <c r="D311" s="225"/>
      <c r="E311" s="226">
        <v>58</v>
      </c>
      <c r="F311" s="223"/>
      <c r="G311" s="223"/>
      <c r="H311" s="223"/>
      <c r="I311" s="223"/>
      <c r="J311" s="223"/>
      <c r="K311" s="223"/>
      <c r="L311" s="223"/>
      <c r="M311" s="223"/>
      <c r="N311" s="222"/>
      <c r="O311" s="222"/>
      <c r="P311" s="222"/>
      <c r="Q311" s="222"/>
      <c r="R311" s="223"/>
      <c r="S311" s="223"/>
      <c r="T311" s="223"/>
      <c r="U311" s="223"/>
      <c r="V311" s="223"/>
      <c r="W311" s="223"/>
      <c r="X311" s="223"/>
      <c r="Y311" s="223"/>
      <c r="Z311" s="212"/>
      <c r="AA311" s="212"/>
      <c r="AB311" s="212"/>
      <c r="AC311" s="212"/>
      <c r="AD311" s="212"/>
      <c r="AE311" s="212"/>
      <c r="AF311" s="212"/>
      <c r="AG311" s="212" t="s">
        <v>143</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53" t="s">
        <v>421</v>
      </c>
      <c r="D312" s="225"/>
      <c r="E312" s="226">
        <v>13</v>
      </c>
      <c r="F312" s="223"/>
      <c r="G312" s="223"/>
      <c r="H312" s="223"/>
      <c r="I312" s="223"/>
      <c r="J312" s="223"/>
      <c r="K312" s="223"/>
      <c r="L312" s="223"/>
      <c r="M312" s="223"/>
      <c r="N312" s="222"/>
      <c r="O312" s="222"/>
      <c r="P312" s="222"/>
      <c r="Q312" s="222"/>
      <c r="R312" s="223"/>
      <c r="S312" s="223"/>
      <c r="T312" s="223"/>
      <c r="U312" s="223"/>
      <c r="V312" s="223"/>
      <c r="W312" s="223"/>
      <c r="X312" s="223"/>
      <c r="Y312" s="223"/>
      <c r="Z312" s="212"/>
      <c r="AA312" s="212"/>
      <c r="AB312" s="212"/>
      <c r="AC312" s="212"/>
      <c r="AD312" s="212"/>
      <c r="AE312" s="212"/>
      <c r="AF312" s="212"/>
      <c r="AG312" s="212" t="s">
        <v>143</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53" t="s">
        <v>422</v>
      </c>
      <c r="D313" s="225"/>
      <c r="E313" s="226">
        <v>7</v>
      </c>
      <c r="F313" s="223"/>
      <c r="G313" s="223"/>
      <c r="H313" s="223"/>
      <c r="I313" s="223"/>
      <c r="J313" s="223"/>
      <c r="K313" s="223"/>
      <c r="L313" s="223"/>
      <c r="M313" s="223"/>
      <c r="N313" s="222"/>
      <c r="O313" s="222"/>
      <c r="P313" s="222"/>
      <c r="Q313" s="222"/>
      <c r="R313" s="223"/>
      <c r="S313" s="223"/>
      <c r="T313" s="223"/>
      <c r="U313" s="223"/>
      <c r="V313" s="223"/>
      <c r="W313" s="223"/>
      <c r="X313" s="223"/>
      <c r="Y313" s="223"/>
      <c r="Z313" s="212"/>
      <c r="AA313" s="212"/>
      <c r="AB313" s="212"/>
      <c r="AC313" s="212"/>
      <c r="AD313" s="212"/>
      <c r="AE313" s="212"/>
      <c r="AF313" s="212"/>
      <c r="AG313" s="212" t="s">
        <v>143</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53" t="s">
        <v>423</v>
      </c>
      <c r="D314" s="225"/>
      <c r="E314" s="226">
        <v>32</v>
      </c>
      <c r="F314" s="223"/>
      <c r="G314" s="223"/>
      <c r="H314" s="223"/>
      <c r="I314" s="223"/>
      <c r="J314" s="223"/>
      <c r="K314" s="223"/>
      <c r="L314" s="223"/>
      <c r="M314" s="223"/>
      <c r="N314" s="222"/>
      <c r="O314" s="222"/>
      <c r="P314" s="222"/>
      <c r="Q314" s="222"/>
      <c r="R314" s="223"/>
      <c r="S314" s="223"/>
      <c r="T314" s="223"/>
      <c r="U314" s="223"/>
      <c r="V314" s="223"/>
      <c r="W314" s="223"/>
      <c r="X314" s="223"/>
      <c r="Y314" s="223"/>
      <c r="Z314" s="212"/>
      <c r="AA314" s="212"/>
      <c r="AB314" s="212"/>
      <c r="AC314" s="212"/>
      <c r="AD314" s="212"/>
      <c r="AE314" s="212"/>
      <c r="AF314" s="212"/>
      <c r="AG314" s="212" t="s">
        <v>143</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53" t="s">
        <v>424</v>
      </c>
      <c r="D315" s="225"/>
      <c r="E315" s="226">
        <v>39</v>
      </c>
      <c r="F315" s="223"/>
      <c r="G315" s="223"/>
      <c r="H315" s="223"/>
      <c r="I315" s="223"/>
      <c r="J315" s="223"/>
      <c r="K315" s="223"/>
      <c r="L315" s="223"/>
      <c r="M315" s="223"/>
      <c r="N315" s="222"/>
      <c r="O315" s="222"/>
      <c r="P315" s="222"/>
      <c r="Q315" s="222"/>
      <c r="R315" s="223"/>
      <c r="S315" s="223"/>
      <c r="T315" s="223"/>
      <c r="U315" s="223"/>
      <c r="V315" s="223"/>
      <c r="W315" s="223"/>
      <c r="X315" s="223"/>
      <c r="Y315" s="223"/>
      <c r="Z315" s="212"/>
      <c r="AA315" s="212"/>
      <c r="AB315" s="212"/>
      <c r="AC315" s="212"/>
      <c r="AD315" s="212"/>
      <c r="AE315" s="212"/>
      <c r="AF315" s="212"/>
      <c r="AG315" s="212" t="s">
        <v>143</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53" t="s">
        <v>425</v>
      </c>
      <c r="D316" s="225"/>
      <c r="E316" s="226">
        <v>54</v>
      </c>
      <c r="F316" s="223"/>
      <c r="G316" s="223"/>
      <c r="H316" s="223"/>
      <c r="I316" s="223"/>
      <c r="J316" s="223"/>
      <c r="K316" s="223"/>
      <c r="L316" s="223"/>
      <c r="M316" s="223"/>
      <c r="N316" s="222"/>
      <c r="O316" s="222"/>
      <c r="P316" s="222"/>
      <c r="Q316" s="222"/>
      <c r="R316" s="223"/>
      <c r="S316" s="223"/>
      <c r="T316" s="223"/>
      <c r="U316" s="223"/>
      <c r="V316" s="223"/>
      <c r="W316" s="223"/>
      <c r="X316" s="223"/>
      <c r="Y316" s="223"/>
      <c r="Z316" s="212"/>
      <c r="AA316" s="212"/>
      <c r="AB316" s="212"/>
      <c r="AC316" s="212"/>
      <c r="AD316" s="212"/>
      <c r="AE316" s="212"/>
      <c r="AF316" s="212"/>
      <c r="AG316" s="212" t="s">
        <v>143</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53" t="s">
        <v>426</v>
      </c>
      <c r="D317" s="225"/>
      <c r="E317" s="226">
        <v>46</v>
      </c>
      <c r="F317" s="223"/>
      <c r="G317" s="223"/>
      <c r="H317" s="223"/>
      <c r="I317" s="223"/>
      <c r="J317" s="223"/>
      <c r="K317" s="223"/>
      <c r="L317" s="223"/>
      <c r="M317" s="223"/>
      <c r="N317" s="222"/>
      <c r="O317" s="222"/>
      <c r="P317" s="222"/>
      <c r="Q317" s="222"/>
      <c r="R317" s="223"/>
      <c r="S317" s="223"/>
      <c r="T317" s="223"/>
      <c r="U317" s="223"/>
      <c r="V317" s="223"/>
      <c r="W317" s="223"/>
      <c r="X317" s="223"/>
      <c r="Y317" s="223"/>
      <c r="Z317" s="212"/>
      <c r="AA317" s="212"/>
      <c r="AB317" s="212"/>
      <c r="AC317" s="212"/>
      <c r="AD317" s="212"/>
      <c r="AE317" s="212"/>
      <c r="AF317" s="212"/>
      <c r="AG317" s="212" t="s">
        <v>143</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53" t="s">
        <v>427</v>
      </c>
      <c r="D318" s="225"/>
      <c r="E318" s="226">
        <v>56</v>
      </c>
      <c r="F318" s="223"/>
      <c r="G318" s="223"/>
      <c r="H318" s="223"/>
      <c r="I318" s="223"/>
      <c r="J318" s="223"/>
      <c r="K318" s="223"/>
      <c r="L318" s="223"/>
      <c r="M318" s="223"/>
      <c r="N318" s="222"/>
      <c r="O318" s="222"/>
      <c r="P318" s="222"/>
      <c r="Q318" s="222"/>
      <c r="R318" s="223"/>
      <c r="S318" s="223"/>
      <c r="T318" s="223"/>
      <c r="U318" s="223"/>
      <c r="V318" s="223"/>
      <c r="W318" s="223"/>
      <c r="X318" s="223"/>
      <c r="Y318" s="223"/>
      <c r="Z318" s="212"/>
      <c r="AA318" s="212"/>
      <c r="AB318" s="212"/>
      <c r="AC318" s="212"/>
      <c r="AD318" s="212"/>
      <c r="AE318" s="212"/>
      <c r="AF318" s="212"/>
      <c r="AG318" s="212" t="s">
        <v>143</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53" t="s">
        <v>428</v>
      </c>
      <c r="D319" s="225"/>
      <c r="E319" s="226">
        <v>56</v>
      </c>
      <c r="F319" s="223"/>
      <c r="G319" s="223"/>
      <c r="H319" s="223"/>
      <c r="I319" s="223"/>
      <c r="J319" s="223"/>
      <c r="K319" s="223"/>
      <c r="L319" s="223"/>
      <c r="M319" s="223"/>
      <c r="N319" s="222"/>
      <c r="O319" s="222"/>
      <c r="P319" s="222"/>
      <c r="Q319" s="222"/>
      <c r="R319" s="223"/>
      <c r="S319" s="223"/>
      <c r="T319" s="223"/>
      <c r="U319" s="223"/>
      <c r="V319" s="223"/>
      <c r="W319" s="223"/>
      <c r="X319" s="223"/>
      <c r="Y319" s="223"/>
      <c r="Z319" s="212"/>
      <c r="AA319" s="212"/>
      <c r="AB319" s="212"/>
      <c r="AC319" s="212"/>
      <c r="AD319" s="212"/>
      <c r="AE319" s="212"/>
      <c r="AF319" s="212"/>
      <c r="AG319" s="212" t="s">
        <v>143</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3" t="s">
        <v>429</v>
      </c>
      <c r="D320" s="225"/>
      <c r="E320" s="226">
        <v>85</v>
      </c>
      <c r="F320" s="223"/>
      <c r="G320" s="223"/>
      <c r="H320" s="223"/>
      <c r="I320" s="223"/>
      <c r="J320" s="223"/>
      <c r="K320" s="223"/>
      <c r="L320" s="223"/>
      <c r="M320" s="223"/>
      <c r="N320" s="222"/>
      <c r="O320" s="222"/>
      <c r="P320" s="222"/>
      <c r="Q320" s="222"/>
      <c r="R320" s="223"/>
      <c r="S320" s="223"/>
      <c r="T320" s="223"/>
      <c r="U320" s="223"/>
      <c r="V320" s="223"/>
      <c r="W320" s="223"/>
      <c r="X320" s="223"/>
      <c r="Y320" s="223"/>
      <c r="Z320" s="212"/>
      <c r="AA320" s="212"/>
      <c r="AB320" s="212"/>
      <c r="AC320" s="212"/>
      <c r="AD320" s="212"/>
      <c r="AE320" s="212"/>
      <c r="AF320" s="212"/>
      <c r="AG320" s="212" t="s">
        <v>143</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53" t="s">
        <v>430</v>
      </c>
      <c r="D321" s="225"/>
      <c r="E321" s="226">
        <v>30</v>
      </c>
      <c r="F321" s="223"/>
      <c r="G321" s="223"/>
      <c r="H321" s="223"/>
      <c r="I321" s="223"/>
      <c r="J321" s="223"/>
      <c r="K321" s="223"/>
      <c r="L321" s="223"/>
      <c r="M321" s="223"/>
      <c r="N321" s="222"/>
      <c r="O321" s="222"/>
      <c r="P321" s="222"/>
      <c r="Q321" s="222"/>
      <c r="R321" s="223"/>
      <c r="S321" s="223"/>
      <c r="T321" s="223"/>
      <c r="U321" s="223"/>
      <c r="V321" s="223"/>
      <c r="W321" s="223"/>
      <c r="X321" s="223"/>
      <c r="Y321" s="223"/>
      <c r="Z321" s="212"/>
      <c r="AA321" s="212"/>
      <c r="AB321" s="212"/>
      <c r="AC321" s="212"/>
      <c r="AD321" s="212"/>
      <c r="AE321" s="212"/>
      <c r="AF321" s="212"/>
      <c r="AG321" s="212" t="s">
        <v>143</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53" t="s">
        <v>431</v>
      </c>
      <c r="D322" s="225"/>
      <c r="E322" s="226">
        <v>30</v>
      </c>
      <c r="F322" s="223"/>
      <c r="G322" s="223"/>
      <c r="H322" s="223"/>
      <c r="I322" s="223"/>
      <c r="J322" s="223"/>
      <c r="K322" s="223"/>
      <c r="L322" s="223"/>
      <c r="M322" s="223"/>
      <c r="N322" s="222"/>
      <c r="O322" s="222"/>
      <c r="P322" s="222"/>
      <c r="Q322" s="222"/>
      <c r="R322" s="223"/>
      <c r="S322" s="223"/>
      <c r="T322" s="223"/>
      <c r="U322" s="223"/>
      <c r="V322" s="223"/>
      <c r="W322" s="223"/>
      <c r="X322" s="223"/>
      <c r="Y322" s="223"/>
      <c r="Z322" s="212"/>
      <c r="AA322" s="212"/>
      <c r="AB322" s="212"/>
      <c r="AC322" s="212"/>
      <c r="AD322" s="212"/>
      <c r="AE322" s="212"/>
      <c r="AF322" s="212"/>
      <c r="AG322" s="212" t="s">
        <v>143</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53" t="s">
        <v>235</v>
      </c>
      <c r="D323" s="225"/>
      <c r="E323" s="226">
        <v>445</v>
      </c>
      <c r="F323" s="223"/>
      <c r="G323" s="223"/>
      <c r="H323" s="223"/>
      <c r="I323" s="223"/>
      <c r="J323" s="223"/>
      <c r="K323" s="223"/>
      <c r="L323" s="223"/>
      <c r="M323" s="223"/>
      <c r="N323" s="222"/>
      <c r="O323" s="222"/>
      <c r="P323" s="222"/>
      <c r="Q323" s="222"/>
      <c r="R323" s="223"/>
      <c r="S323" s="223"/>
      <c r="T323" s="223"/>
      <c r="U323" s="223"/>
      <c r="V323" s="223"/>
      <c r="W323" s="223"/>
      <c r="X323" s="223"/>
      <c r="Y323" s="223"/>
      <c r="Z323" s="212"/>
      <c r="AA323" s="212"/>
      <c r="AB323" s="212"/>
      <c r="AC323" s="212"/>
      <c r="AD323" s="212"/>
      <c r="AE323" s="212"/>
      <c r="AF323" s="212"/>
      <c r="AG323" s="212" t="s">
        <v>143</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53" t="s">
        <v>432</v>
      </c>
      <c r="D324" s="225"/>
      <c r="E324" s="226"/>
      <c r="F324" s="223"/>
      <c r="G324" s="223"/>
      <c r="H324" s="223"/>
      <c r="I324" s="223"/>
      <c r="J324" s="223"/>
      <c r="K324" s="223"/>
      <c r="L324" s="223"/>
      <c r="M324" s="223"/>
      <c r="N324" s="222"/>
      <c r="O324" s="222"/>
      <c r="P324" s="222"/>
      <c r="Q324" s="222"/>
      <c r="R324" s="223"/>
      <c r="S324" s="223"/>
      <c r="T324" s="223"/>
      <c r="U324" s="223"/>
      <c r="V324" s="223"/>
      <c r="W324" s="223"/>
      <c r="X324" s="223"/>
      <c r="Y324" s="223"/>
      <c r="Z324" s="212"/>
      <c r="AA324" s="212"/>
      <c r="AB324" s="212"/>
      <c r="AC324" s="212"/>
      <c r="AD324" s="212"/>
      <c r="AE324" s="212"/>
      <c r="AF324" s="212"/>
      <c r="AG324" s="212" t="s">
        <v>143</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53" t="s">
        <v>236</v>
      </c>
      <c r="D325" s="225"/>
      <c r="E325" s="226"/>
      <c r="F325" s="223"/>
      <c r="G325" s="223"/>
      <c r="H325" s="223"/>
      <c r="I325" s="223"/>
      <c r="J325" s="223"/>
      <c r="K325" s="223"/>
      <c r="L325" s="223"/>
      <c r="M325" s="223"/>
      <c r="N325" s="222"/>
      <c r="O325" s="222"/>
      <c r="P325" s="222"/>
      <c r="Q325" s="222"/>
      <c r="R325" s="223"/>
      <c r="S325" s="223"/>
      <c r="T325" s="223"/>
      <c r="U325" s="223"/>
      <c r="V325" s="223"/>
      <c r="W325" s="223"/>
      <c r="X325" s="223"/>
      <c r="Y325" s="223"/>
      <c r="Z325" s="212"/>
      <c r="AA325" s="212"/>
      <c r="AB325" s="212"/>
      <c r="AC325" s="212"/>
      <c r="AD325" s="212"/>
      <c r="AE325" s="212"/>
      <c r="AF325" s="212"/>
      <c r="AG325" s="212" t="s">
        <v>143</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53" t="s">
        <v>433</v>
      </c>
      <c r="D326" s="225"/>
      <c r="E326" s="226">
        <v>166</v>
      </c>
      <c r="F326" s="223"/>
      <c r="G326" s="223"/>
      <c r="H326" s="223"/>
      <c r="I326" s="223"/>
      <c r="J326" s="223"/>
      <c r="K326" s="223"/>
      <c r="L326" s="223"/>
      <c r="M326" s="223"/>
      <c r="N326" s="222"/>
      <c r="O326" s="222"/>
      <c r="P326" s="222"/>
      <c r="Q326" s="222"/>
      <c r="R326" s="223"/>
      <c r="S326" s="223"/>
      <c r="T326" s="223"/>
      <c r="U326" s="223"/>
      <c r="V326" s="223"/>
      <c r="W326" s="223"/>
      <c r="X326" s="223"/>
      <c r="Y326" s="223"/>
      <c r="Z326" s="212"/>
      <c r="AA326" s="212"/>
      <c r="AB326" s="212"/>
      <c r="AC326" s="212"/>
      <c r="AD326" s="212"/>
      <c r="AE326" s="212"/>
      <c r="AF326" s="212"/>
      <c r="AG326" s="212" t="s">
        <v>143</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53" t="s">
        <v>434</v>
      </c>
      <c r="D327" s="225"/>
      <c r="E327" s="226">
        <v>166</v>
      </c>
      <c r="F327" s="223"/>
      <c r="G327" s="223"/>
      <c r="H327" s="223"/>
      <c r="I327" s="223"/>
      <c r="J327" s="223"/>
      <c r="K327" s="223"/>
      <c r="L327" s="223"/>
      <c r="M327" s="223"/>
      <c r="N327" s="222"/>
      <c r="O327" s="222"/>
      <c r="P327" s="222"/>
      <c r="Q327" s="222"/>
      <c r="R327" s="223"/>
      <c r="S327" s="223"/>
      <c r="T327" s="223"/>
      <c r="U327" s="223"/>
      <c r="V327" s="223"/>
      <c r="W327" s="223"/>
      <c r="X327" s="223"/>
      <c r="Y327" s="223"/>
      <c r="Z327" s="212"/>
      <c r="AA327" s="212"/>
      <c r="AB327" s="212"/>
      <c r="AC327" s="212"/>
      <c r="AD327" s="212"/>
      <c r="AE327" s="212"/>
      <c r="AF327" s="212"/>
      <c r="AG327" s="212" t="s">
        <v>143</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53" t="s">
        <v>435</v>
      </c>
      <c r="D328" s="225"/>
      <c r="E328" s="226">
        <v>166</v>
      </c>
      <c r="F328" s="223"/>
      <c r="G328" s="223"/>
      <c r="H328" s="223"/>
      <c r="I328" s="223"/>
      <c r="J328" s="223"/>
      <c r="K328" s="223"/>
      <c r="L328" s="223"/>
      <c r="M328" s="223"/>
      <c r="N328" s="222"/>
      <c r="O328" s="222"/>
      <c r="P328" s="222"/>
      <c r="Q328" s="222"/>
      <c r="R328" s="223"/>
      <c r="S328" s="223"/>
      <c r="T328" s="223"/>
      <c r="U328" s="223"/>
      <c r="V328" s="223"/>
      <c r="W328" s="223"/>
      <c r="X328" s="223"/>
      <c r="Y328" s="223"/>
      <c r="Z328" s="212"/>
      <c r="AA328" s="212"/>
      <c r="AB328" s="212"/>
      <c r="AC328" s="212"/>
      <c r="AD328" s="212"/>
      <c r="AE328" s="212"/>
      <c r="AF328" s="212"/>
      <c r="AG328" s="212" t="s">
        <v>143</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53" t="s">
        <v>436</v>
      </c>
      <c r="D329" s="225"/>
      <c r="E329" s="226">
        <v>110</v>
      </c>
      <c r="F329" s="223"/>
      <c r="G329" s="223"/>
      <c r="H329" s="223"/>
      <c r="I329" s="223"/>
      <c r="J329" s="223"/>
      <c r="K329" s="223"/>
      <c r="L329" s="223"/>
      <c r="M329" s="223"/>
      <c r="N329" s="222"/>
      <c r="O329" s="222"/>
      <c r="P329" s="222"/>
      <c r="Q329" s="222"/>
      <c r="R329" s="223"/>
      <c r="S329" s="223"/>
      <c r="T329" s="223"/>
      <c r="U329" s="223"/>
      <c r="V329" s="223"/>
      <c r="W329" s="223"/>
      <c r="X329" s="223"/>
      <c r="Y329" s="223"/>
      <c r="Z329" s="212"/>
      <c r="AA329" s="212"/>
      <c r="AB329" s="212"/>
      <c r="AC329" s="212"/>
      <c r="AD329" s="212"/>
      <c r="AE329" s="212"/>
      <c r="AF329" s="212"/>
      <c r="AG329" s="212" t="s">
        <v>143</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53" t="s">
        <v>437</v>
      </c>
      <c r="D330" s="225"/>
      <c r="E330" s="226">
        <v>110</v>
      </c>
      <c r="F330" s="223"/>
      <c r="G330" s="223"/>
      <c r="H330" s="223"/>
      <c r="I330" s="223"/>
      <c r="J330" s="223"/>
      <c r="K330" s="223"/>
      <c r="L330" s="223"/>
      <c r="M330" s="223"/>
      <c r="N330" s="222"/>
      <c r="O330" s="222"/>
      <c r="P330" s="222"/>
      <c r="Q330" s="222"/>
      <c r="R330" s="223"/>
      <c r="S330" s="223"/>
      <c r="T330" s="223"/>
      <c r="U330" s="223"/>
      <c r="V330" s="223"/>
      <c r="W330" s="223"/>
      <c r="X330" s="223"/>
      <c r="Y330" s="223"/>
      <c r="Z330" s="212"/>
      <c r="AA330" s="212"/>
      <c r="AB330" s="212"/>
      <c r="AC330" s="212"/>
      <c r="AD330" s="212"/>
      <c r="AE330" s="212"/>
      <c r="AF330" s="212"/>
      <c r="AG330" s="212" t="s">
        <v>143</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53" t="s">
        <v>438</v>
      </c>
      <c r="D331" s="225"/>
      <c r="E331" s="226">
        <v>166</v>
      </c>
      <c r="F331" s="223"/>
      <c r="G331" s="223"/>
      <c r="H331" s="223"/>
      <c r="I331" s="223"/>
      <c r="J331" s="223"/>
      <c r="K331" s="223"/>
      <c r="L331" s="223"/>
      <c r="M331" s="223"/>
      <c r="N331" s="222"/>
      <c r="O331" s="222"/>
      <c r="P331" s="222"/>
      <c r="Q331" s="222"/>
      <c r="R331" s="223"/>
      <c r="S331" s="223"/>
      <c r="T331" s="223"/>
      <c r="U331" s="223"/>
      <c r="V331" s="223"/>
      <c r="W331" s="223"/>
      <c r="X331" s="223"/>
      <c r="Y331" s="223"/>
      <c r="Z331" s="212"/>
      <c r="AA331" s="212"/>
      <c r="AB331" s="212"/>
      <c r="AC331" s="212"/>
      <c r="AD331" s="212"/>
      <c r="AE331" s="212"/>
      <c r="AF331" s="212"/>
      <c r="AG331" s="212" t="s">
        <v>143</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53" t="s">
        <v>439</v>
      </c>
      <c r="D332" s="225"/>
      <c r="E332" s="226">
        <v>166</v>
      </c>
      <c r="F332" s="223"/>
      <c r="G332" s="223"/>
      <c r="H332" s="223"/>
      <c r="I332" s="223"/>
      <c r="J332" s="223"/>
      <c r="K332" s="223"/>
      <c r="L332" s="223"/>
      <c r="M332" s="223"/>
      <c r="N332" s="222"/>
      <c r="O332" s="222"/>
      <c r="P332" s="222"/>
      <c r="Q332" s="222"/>
      <c r="R332" s="223"/>
      <c r="S332" s="223"/>
      <c r="T332" s="223"/>
      <c r="U332" s="223"/>
      <c r="V332" s="223"/>
      <c r="W332" s="223"/>
      <c r="X332" s="223"/>
      <c r="Y332" s="223"/>
      <c r="Z332" s="212"/>
      <c r="AA332" s="212"/>
      <c r="AB332" s="212"/>
      <c r="AC332" s="212"/>
      <c r="AD332" s="212"/>
      <c r="AE332" s="212"/>
      <c r="AF332" s="212"/>
      <c r="AG332" s="212" t="s">
        <v>143</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53" t="s">
        <v>440</v>
      </c>
      <c r="D333" s="225"/>
      <c r="E333" s="226">
        <v>166</v>
      </c>
      <c r="F333" s="223"/>
      <c r="G333" s="223"/>
      <c r="H333" s="223"/>
      <c r="I333" s="223"/>
      <c r="J333" s="223"/>
      <c r="K333" s="223"/>
      <c r="L333" s="223"/>
      <c r="M333" s="223"/>
      <c r="N333" s="222"/>
      <c r="O333" s="222"/>
      <c r="P333" s="222"/>
      <c r="Q333" s="222"/>
      <c r="R333" s="223"/>
      <c r="S333" s="223"/>
      <c r="T333" s="223"/>
      <c r="U333" s="223"/>
      <c r="V333" s="223"/>
      <c r="W333" s="223"/>
      <c r="X333" s="223"/>
      <c r="Y333" s="223"/>
      <c r="Z333" s="212"/>
      <c r="AA333" s="212"/>
      <c r="AB333" s="212"/>
      <c r="AC333" s="212"/>
      <c r="AD333" s="212"/>
      <c r="AE333" s="212"/>
      <c r="AF333" s="212"/>
      <c r="AG333" s="212" t="s">
        <v>143</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53" t="s">
        <v>441</v>
      </c>
      <c r="D334" s="225"/>
      <c r="E334" s="226">
        <v>110</v>
      </c>
      <c r="F334" s="223"/>
      <c r="G334" s="223"/>
      <c r="H334" s="223"/>
      <c r="I334" s="223"/>
      <c r="J334" s="223"/>
      <c r="K334" s="223"/>
      <c r="L334" s="223"/>
      <c r="M334" s="223"/>
      <c r="N334" s="222"/>
      <c r="O334" s="222"/>
      <c r="P334" s="222"/>
      <c r="Q334" s="222"/>
      <c r="R334" s="223"/>
      <c r="S334" s="223"/>
      <c r="T334" s="223"/>
      <c r="U334" s="223"/>
      <c r="V334" s="223"/>
      <c r="W334" s="223"/>
      <c r="X334" s="223"/>
      <c r="Y334" s="223"/>
      <c r="Z334" s="212"/>
      <c r="AA334" s="212"/>
      <c r="AB334" s="212"/>
      <c r="AC334" s="212"/>
      <c r="AD334" s="212"/>
      <c r="AE334" s="212"/>
      <c r="AF334" s="212"/>
      <c r="AG334" s="212" t="s">
        <v>143</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53" t="s">
        <v>442</v>
      </c>
      <c r="D335" s="225"/>
      <c r="E335" s="226">
        <v>37</v>
      </c>
      <c r="F335" s="223"/>
      <c r="G335" s="223"/>
      <c r="H335" s="223"/>
      <c r="I335" s="223"/>
      <c r="J335" s="223"/>
      <c r="K335" s="223"/>
      <c r="L335" s="223"/>
      <c r="M335" s="223"/>
      <c r="N335" s="222"/>
      <c r="O335" s="222"/>
      <c r="P335" s="222"/>
      <c r="Q335" s="222"/>
      <c r="R335" s="223"/>
      <c r="S335" s="223"/>
      <c r="T335" s="223"/>
      <c r="U335" s="223"/>
      <c r="V335" s="223"/>
      <c r="W335" s="223"/>
      <c r="X335" s="223"/>
      <c r="Y335" s="223"/>
      <c r="Z335" s="212"/>
      <c r="AA335" s="212"/>
      <c r="AB335" s="212"/>
      <c r="AC335" s="212"/>
      <c r="AD335" s="212"/>
      <c r="AE335" s="212"/>
      <c r="AF335" s="212"/>
      <c r="AG335" s="212" t="s">
        <v>143</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53" t="s">
        <v>443</v>
      </c>
      <c r="D336" s="225"/>
      <c r="E336" s="226">
        <v>22</v>
      </c>
      <c r="F336" s="223"/>
      <c r="G336" s="223"/>
      <c r="H336" s="223"/>
      <c r="I336" s="223"/>
      <c r="J336" s="223"/>
      <c r="K336" s="223"/>
      <c r="L336" s="223"/>
      <c r="M336" s="223"/>
      <c r="N336" s="222"/>
      <c r="O336" s="222"/>
      <c r="P336" s="222"/>
      <c r="Q336" s="222"/>
      <c r="R336" s="223"/>
      <c r="S336" s="223"/>
      <c r="T336" s="223"/>
      <c r="U336" s="223"/>
      <c r="V336" s="223"/>
      <c r="W336" s="223"/>
      <c r="X336" s="223"/>
      <c r="Y336" s="223"/>
      <c r="Z336" s="212"/>
      <c r="AA336" s="212"/>
      <c r="AB336" s="212"/>
      <c r="AC336" s="212"/>
      <c r="AD336" s="212"/>
      <c r="AE336" s="212"/>
      <c r="AF336" s="212"/>
      <c r="AG336" s="212" t="s">
        <v>143</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53" t="s">
        <v>444</v>
      </c>
      <c r="D337" s="225"/>
      <c r="E337" s="226">
        <v>130</v>
      </c>
      <c r="F337" s="223"/>
      <c r="G337" s="223"/>
      <c r="H337" s="223"/>
      <c r="I337" s="223"/>
      <c r="J337" s="223"/>
      <c r="K337" s="223"/>
      <c r="L337" s="223"/>
      <c r="M337" s="223"/>
      <c r="N337" s="222"/>
      <c r="O337" s="222"/>
      <c r="P337" s="222"/>
      <c r="Q337" s="222"/>
      <c r="R337" s="223"/>
      <c r="S337" s="223"/>
      <c r="T337" s="223"/>
      <c r="U337" s="223"/>
      <c r="V337" s="223"/>
      <c r="W337" s="223"/>
      <c r="X337" s="223"/>
      <c r="Y337" s="223"/>
      <c r="Z337" s="212"/>
      <c r="AA337" s="212"/>
      <c r="AB337" s="212"/>
      <c r="AC337" s="212"/>
      <c r="AD337" s="212"/>
      <c r="AE337" s="212"/>
      <c r="AF337" s="212"/>
      <c r="AG337" s="212" t="s">
        <v>143</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53" t="s">
        <v>445</v>
      </c>
      <c r="D338" s="225"/>
      <c r="E338" s="226">
        <v>10</v>
      </c>
      <c r="F338" s="223"/>
      <c r="G338" s="223"/>
      <c r="H338" s="223"/>
      <c r="I338" s="223"/>
      <c r="J338" s="223"/>
      <c r="K338" s="223"/>
      <c r="L338" s="223"/>
      <c r="M338" s="223"/>
      <c r="N338" s="222"/>
      <c r="O338" s="222"/>
      <c r="P338" s="222"/>
      <c r="Q338" s="222"/>
      <c r="R338" s="223"/>
      <c r="S338" s="223"/>
      <c r="T338" s="223"/>
      <c r="U338" s="223"/>
      <c r="V338" s="223"/>
      <c r="W338" s="223"/>
      <c r="X338" s="223"/>
      <c r="Y338" s="223"/>
      <c r="Z338" s="212"/>
      <c r="AA338" s="212"/>
      <c r="AB338" s="212"/>
      <c r="AC338" s="212"/>
      <c r="AD338" s="212"/>
      <c r="AE338" s="212"/>
      <c r="AF338" s="212"/>
      <c r="AG338" s="212" t="s">
        <v>143</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53" t="s">
        <v>446</v>
      </c>
      <c r="D339" s="225"/>
      <c r="E339" s="226">
        <v>10</v>
      </c>
      <c r="F339" s="223"/>
      <c r="G339" s="223"/>
      <c r="H339" s="223"/>
      <c r="I339" s="223"/>
      <c r="J339" s="223"/>
      <c r="K339" s="223"/>
      <c r="L339" s="223"/>
      <c r="M339" s="223"/>
      <c r="N339" s="222"/>
      <c r="O339" s="222"/>
      <c r="P339" s="222"/>
      <c r="Q339" s="222"/>
      <c r="R339" s="223"/>
      <c r="S339" s="223"/>
      <c r="T339" s="223"/>
      <c r="U339" s="223"/>
      <c r="V339" s="223"/>
      <c r="W339" s="223"/>
      <c r="X339" s="223"/>
      <c r="Y339" s="223"/>
      <c r="Z339" s="212"/>
      <c r="AA339" s="212"/>
      <c r="AB339" s="212"/>
      <c r="AC339" s="212"/>
      <c r="AD339" s="212"/>
      <c r="AE339" s="212"/>
      <c r="AF339" s="212"/>
      <c r="AG339" s="212" t="s">
        <v>143</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53" t="s">
        <v>447</v>
      </c>
      <c r="D340" s="225"/>
      <c r="E340" s="226">
        <v>17</v>
      </c>
      <c r="F340" s="223"/>
      <c r="G340" s="223"/>
      <c r="H340" s="223"/>
      <c r="I340" s="223"/>
      <c r="J340" s="223"/>
      <c r="K340" s="223"/>
      <c r="L340" s="223"/>
      <c r="M340" s="223"/>
      <c r="N340" s="222"/>
      <c r="O340" s="222"/>
      <c r="P340" s="222"/>
      <c r="Q340" s="222"/>
      <c r="R340" s="223"/>
      <c r="S340" s="223"/>
      <c r="T340" s="223"/>
      <c r="U340" s="223"/>
      <c r="V340" s="223"/>
      <c r="W340" s="223"/>
      <c r="X340" s="223"/>
      <c r="Y340" s="223"/>
      <c r="Z340" s="212"/>
      <c r="AA340" s="212"/>
      <c r="AB340" s="212"/>
      <c r="AC340" s="212"/>
      <c r="AD340" s="212"/>
      <c r="AE340" s="212"/>
      <c r="AF340" s="212"/>
      <c r="AG340" s="212" t="s">
        <v>143</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53" t="s">
        <v>448</v>
      </c>
      <c r="D341" s="225"/>
      <c r="E341" s="226">
        <v>10</v>
      </c>
      <c r="F341" s="223"/>
      <c r="G341" s="223"/>
      <c r="H341" s="223"/>
      <c r="I341" s="223"/>
      <c r="J341" s="223"/>
      <c r="K341" s="223"/>
      <c r="L341" s="223"/>
      <c r="M341" s="223"/>
      <c r="N341" s="222"/>
      <c r="O341" s="222"/>
      <c r="P341" s="222"/>
      <c r="Q341" s="222"/>
      <c r="R341" s="223"/>
      <c r="S341" s="223"/>
      <c r="T341" s="223"/>
      <c r="U341" s="223"/>
      <c r="V341" s="223"/>
      <c r="W341" s="223"/>
      <c r="X341" s="223"/>
      <c r="Y341" s="223"/>
      <c r="Z341" s="212"/>
      <c r="AA341" s="212"/>
      <c r="AB341" s="212"/>
      <c r="AC341" s="212"/>
      <c r="AD341" s="212"/>
      <c r="AE341" s="212"/>
      <c r="AF341" s="212"/>
      <c r="AG341" s="212" t="s">
        <v>143</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53" t="s">
        <v>449</v>
      </c>
      <c r="D342" s="225"/>
      <c r="E342" s="226">
        <v>10</v>
      </c>
      <c r="F342" s="223"/>
      <c r="G342" s="223"/>
      <c r="H342" s="223"/>
      <c r="I342" s="223"/>
      <c r="J342" s="223"/>
      <c r="K342" s="223"/>
      <c r="L342" s="223"/>
      <c r="M342" s="223"/>
      <c r="N342" s="222"/>
      <c r="O342" s="222"/>
      <c r="P342" s="222"/>
      <c r="Q342" s="222"/>
      <c r="R342" s="223"/>
      <c r="S342" s="223"/>
      <c r="T342" s="223"/>
      <c r="U342" s="223"/>
      <c r="V342" s="223"/>
      <c r="W342" s="223"/>
      <c r="X342" s="223"/>
      <c r="Y342" s="223"/>
      <c r="Z342" s="212"/>
      <c r="AA342" s="212"/>
      <c r="AB342" s="212"/>
      <c r="AC342" s="212"/>
      <c r="AD342" s="212"/>
      <c r="AE342" s="212"/>
      <c r="AF342" s="212"/>
      <c r="AG342" s="212" t="s">
        <v>143</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53" t="s">
        <v>450</v>
      </c>
      <c r="D343" s="225"/>
      <c r="E343" s="226">
        <v>62</v>
      </c>
      <c r="F343" s="223"/>
      <c r="G343" s="223"/>
      <c r="H343" s="223"/>
      <c r="I343" s="223"/>
      <c r="J343" s="223"/>
      <c r="K343" s="223"/>
      <c r="L343" s="223"/>
      <c r="M343" s="223"/>
      <c r="N343" s="222"/>
      <c r="O343" s="222"/>
      <c r="P343" s="222"/>
      <c r="Q343" s="222"/>
      <c r="R343" s="223"/>
      <c r="S343" s="223"/>
      <c r="T343" s="223"/>
      <c r="U343" s="223"/>
      <c r="V343" s="223"/>
      <c r="W343" s="223"/>
      <c r="X343" s="223"/>
      <c r="Y343" s="223"/>
      <c r="Z343" s="212"/>
      <c r="AA343" s="212"/>
      <c r="AB343" s="212"/>
      <c r="AC343" s="212"/>
      <c r="AD343" s="212"/>
      <c r="AE343" s="212"/>
      <c r="AF343" s="212"/>
      <c r="AG343" s="212" t="s">
        <v>143</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53" t="s">
        <v>237</v>
      </c>
      <c r="D344" s="225"/>
      <c r="E344" s="226">
        <v>386</v>
      </c>
      <c r="F344" s="223"/>
      <c r="G344" s="223"/>
      <c r="H344" s="223"/>
      <c r="I344" s="223"/>
      <c r="J344" s="223"/>
      <c r="K344" s="223"/>
      <c r="L344" s="223"/>
      <c r="M344" s="223"/>
      <c r="N344" s="222"/>
      <c r="O344" s="222"/>
      <c r="P344" s="222"/>
      <c r="Q344" s="222"/>
      <c r="R344" s="223"/>
      <c r="S344" s="223"/>
      <c r="T344" s="223"/>
      <c r="U344" s="223"/>
      <c r="V344" s="223"/>
      <c r="W344" s="223"/>
      <c r="X344" s="223"/>
      <c r="Y344" s="223"/>
      <c r="Z344" s="212"/>
      <c r="AA344" s="212"/>
      <c r="AB344" s="212"/>
      <c r="AC344" s="212"/>
      <c r="AD344" s="212"/>
      <c r="AE344" s="212"/>
      <c r="AF344" s="212"/>
      <c r="AG344" s="212" t="s">
        <v>143</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53" t="s">
        <v>432</v>
      </c>
      <c r="D345" s="225"/>
      <c r="E345" s="226"/>
      <c r="F345" s="223"/>
      <c r="G345" s="223"/>
      <c r="H345" s="223"/>
      <c r="I345" s="223"/>
      <c r="J345" s="223"/>
      <c r="K345" s="223"/>
      <c r="L345" s="223"/>
      <c r="M345" s="223"/>
      <c r="N345" s="222"/>
      <c r="O345" s="222"/>
      <c r="P345" s="222"/>
      <c r="Q345" s="222"/>
      <c r="R345" s="223"/>
      <c r="S345" s="223"/>
      <c r="T345" s="223"/>
      <c r="U345" s="223"/>
      <c r="V345" s="223"/>
      <c r="W345" s="223"/>
      <c r="X345" s="223"/>
      <c r="Y345" s="223"/>
      <c r="Z345" s="212"/>
      <c r="AA345" s="212"/>
      <c r="AB345" s="212"/>
      <c r="AC345" s="212"/>
      <c r="AD345" s="212"/>
      <c r="AE345" s="212"/>
      <c r="AF345" s="212"/>
      <c r="AG345" s="212" t="s">
        <v>143</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53" t="s">
        <v>238</v>
      </c>
      <c r="D346" s="225"/>
      <c r="E346" s="226"/>
      <c r="F346" s="223"/>
      <c r="G346" s="223"/>
      <c r="H346" s="223"/>
      <c r="I346" s="223"/>
      <c r="J346" s="223"/>
      <c r="K346" s="223"/>
      <c r="L346" s="223"/>
      <c r="M346" s="223"/>
      <c r="N346" s="222"/>
      <c r="O346" s="222"/>
      <c r="P346" s="222"/>
      <c r="Q346" s="222"/>
      <c r="R346" s="223"/>
      <c r="S346" s="223"/>
      <c r="T346" s="223"/>
      <c r="U346" s="223"/>
      <c r="V346" s="223"/>
      <c r="W346" s="223"/>
      <c r="X346" s="223"/>
      <c r="Y346" s="223"/>
      <c r="Z346" s="212"/>
      <c r="AA346" s="212"/>
      <c r="AB346" s="212"/>
      <c r="AC346" s="212"/>
      <c r="AD346" s="212"/>
      <c r="AE346" s="212"/>
      <c r="AF346" s="212"/>
      <c r="AG346" s="212" t="s">
        <v>143</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53" t="s">
        <v>451</v>
      </c>
      <c r="D347" s="225"/>
      <c r="E347" s="226">
        <v>75</v>
      </c>
      <c r="F347" s="223"/>
      <c r="G347" s="223"/>
      <c r="H347" s="223"/>
      <c r="I347" s="223"/>
      <c r="J347" s="223"/>
      <c r="K347" s="223"/>
      <c r="L347" s="223"/>
      <c r="M347" s="223"/>
      <c r="N347" s="222"/>
      <c r="O347" s="222"/>
      <c r="P347" s="222"/>
      <c r="Q347" s="222"/>
      <c r="R347" s="223"/>
      <c r="S347" s="223"/>
      <c r="T347" s="223"/>
      <c r="U347" s="223"/>
      <c r="V347" s="223"/>
      <c r="W347" s="223"/>
      <c r="X347" s="223"/>
      <c r="Y347" s="223"/>
      <c r="Z347" s="212"/>
      <c r="AA347" s="212"/>
      <c r="AB347" s="212"/>
      <c r="AC347" s="212"/>
      <c r="AD347" s="212"/>
      <c r="AE347" s="212"/>
      <c r="AF347" s="212"/>
      <c r="AG347" s="212" t="s">
        <v>143</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53" t="s">
        <v>452</v>
      </c>
      <c r="D348" s="225"/>
      <c r="E348" s="226">
        <v>32</v>
      </c>
      <c r="F348" s="223"/>
      <c r="G348" s="223"/>
      <c r="H348" s="223"/>
      <c r="I348" s="223"/>
      <c r="J348" s="223"/>
      <c r="K348" s="223"/>
      <c r="L348" s="223"/>
      <c r="M348" s="223"/>
      <c r="N348" s="222"/>
      <c r="O348" s="222"/>
      <c r="P348" s="222"/>
      <c r="Q348" s="222"/>
      <c r="R348" s="223"/>
      <c r="S348" s="223"/>
      <c r="T348" s="223"/>
      <c r="U348" s="223"/>
      <c r="V348" s="223"/>
      <c r="W348" s="223"/>
      <c r="X348" s="223"/>
      <c r="Y348" s="223"/>
      <c r="Z348" s="212"/>
      <c r="AA348" s="212"/>
      <c r="AB348" s="212"/>
      <c r="AC348" s="212"/>
      <c r="AD348" s="212"/>
      <c r="AE348" s="212"/>
      <c r="AF348" s="212"/>
      <c r="AG348" s="212" t="s">
        <v>143</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53" t="s">
        <v>453</v>
      </c>
      <c r="D349" s="225"/>
      <c r="E349" s="226">
        <v>110</v>
      </c>
      <c r="F349" s="223"/>
      <c r="G349" s="223"/>
      <c r="H349" s="223"/>
      <c r="I349" s="223"/>
      <c r="J349" s="223"/>
      <c r="K349" s="223"/>
      <c r="L349" s="223"/>
      <c r="M349" s="223"/>
      <c r="N349" s="222"/>
      <c r="O349" s="222"/>
      <c r="P349" s="222"/>
      <c r="Q349" s="222"/>
      <c r="R349" s="223"/>
      <c r="S349" s="223"/>
      <c r="T349" s="223"/>
      <c r="U349" s="223"/>
      <c r="V349" s="223"/>
      <c r="W349" s="223"/>
      <c r="X349" s="223"/>
      <c r="Y349" s="223"/>
      <c r="Z349" s="212"/>
      <c r="AA349" s="212"/>
      <c r="AB349" s="212"/>
      <c r="AC349" s="212"/>
      <c r="AD349" s="212"/>
      <c r="AE349" s="212"/>
      <c r="AF349" s="212"/>
      <c r="AG349" s="212" t="s">
        <v>143</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53" t="s">
        <v>454</v>
      </c>
      <c r="D350" s="225"/>
      <c r="E350" s="226">
        <v>110</v>
      </c>
      <c r="F350" s="223"/>
      <c r="G350" s="223"/>
      <c r="H350" s="223"/>
      <c r="I350" s="223"/>
      <c r="J350" s="223"/>
      <c r="K350" s="223"/>
      <c r="L350" s="223"/>
      <c r="M350" s="223"/>
      <c r="N350" s="222"/>
      <c r="O350" s="222"/>
      <c r="P350" s="222"/>
      <c r="Q350" s="222"/>
      <c r="R350" s="223"/>
      <c r="S350" s="223"/>
      <c r="T350" s="223"/>
      <c r="U350" s="223"/>
      <c r="V350" s="223"/>
      <c r="W350" s="223"/>
      <c r="X350" s="223"/>
      <c r="Y350" s="223"/>
      <c r="Z350" s="212"/>
      <c r="AA350" s="212"/>
      <c r="AB350" s="212"/>
      <c r="AC350" s="212"/>
      <c r="AD350" s="212"/>
      <c r="AE350" s="212"/>
      <c r="AF350" s="212"/>
      <c r="AG350" s="212" t="s">
        <v>143</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53" t="s">
        <v>455</v>
      </c>
      <c r="D351" s="225"/>
      <c r="E351" s="226">
        <v>10</v>
      </c>
      <c r="F351" s="223"/>
      <c r="G351" s="223"/>
      <c r="H351" s="223"/>
      <c r="I351" s="223"/>
      <c r="J351" s="223"/>
      <c r="K351" s="223"/>
      <c r="L351" s="223"/>
      <c r="M351" s="223"/>
      <c r="N351" s="222"/>
      <c r="O351" s="222"/>
      <c r="P351" s="222"/>
      <c r="Q351" s="222"/>
      <c r="R351" s="223"/>
      <c r="S351" s="223"/>
      <c r="T351" s="223"/>
      <c r="U351" s="223"/>
      <c r="V351" s="223"/>
      <c r="W351" s="223"/>
      <c r="X351" s="223"/>
      <c r="Y351" s="223"/>
      <c r="Z351" s="212"/>
      <c r="AA351" s="212"/>
      <c r="AB351" s="212"/>
      <c r="AC351" s="212"/>
      <c r="AD351" s="212"/>
      <c r="AE351" s="212"/>
      <c r="AF351" s="212"/>
      <c r="AG351" s="212" t="s">
        <v>143</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53" t="s">
        <v>456</v>
      </c>
      <c r="D352" s="225"/>
      <c r="E352" s="226">
        <v>10</v>
      </c>
      <c r="F352" s="223"/>
      <c r="G352" s="223"/>
      <c r="H352" s="223"/>
      <c r="I352" s="223"/>
      <c r="J352" s="223"/>
      <c r="K352" s="223"/>
      <c r="L352" s="223"/>
      <c r="M352" s="223"/>
      <c r="N352" s="222"/>
      <c r="O352" s="222"/>
      <c r="P352" s="222"/>
      <c r="Q352" s="222"/>
      <c r="R352" s="223"/>
      <c r="S352" s="223"/>
      <c r="T352" s="223"/>
      <c r="U352" s="223"/>
      <c r="V352" s="223"/>
      <c r="W352" s="223"/>
      <c r="X352" s="223"/>
      <c r="Y352" s="223"/>
      <c r="Z352" s="212"/>
      <c r="AA352" s="212"/>
      <c r="AB352" s="212"/>
      <c r="AC352" s="212"/>
      <c r="AD352" s="212"/>
      <c r="AE352" s="212"/>
      <c r="AF352" s="212"/>
      <c r="AG352" s="212" t="s">
        <v>143</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53" t="s">
        <v>457</v>
      </c>
      <c r="D353" s="225"/>
      <c r="E353" s="226">
        <v>110</v>
      </c>
      <c r="F353" s="223"/>
      <c r="G353" s="223"/>
      <c r="H353" s="223"/>
      <c r="I353" s="223"/>
      <c r="J353" s="223"/>
      <c r="K353" s="223"/>
      <c r="L353" s="223"/>
      <c r="M353" s="223"/>
      <c r="N353" s="222"/>
      <c r="O353" s="222"/>
      <c r="P353" s="222"/>
      <c r="Q353" s="222"/>
      <c r="R353" s="223"/>
      <c r="S353" s="223"/>
      <c r="T353" s="223"/>
      <c r="U353" s="223"/>
      <c r="V353" s="223"/>
      <c r="W353" s="223"/>
      <c r="X353" s="223"/>
      <c r="Y353" s="223"/>
      <c r="Z353" s="212"/>
      <c r="AA353" s="212"/>
      <c r="AB353" s="212"/>
      <c r="AC353" s="212"/>
      <c r="AD353" s="212"/>
      <c r="AE353" s="212"/>
      <c r="AF353" s="212"/>
      <c r="AG353" s="212" t="s">
        <v>143</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53" t="s">
        <v>458</v>
      </c>
      <c r="D354" s="225"/>
      <c r="E354" s="226">
        <v>110</v>
      </c>
      <c r="F354" s="223"/>
      <c r="G354" s="223"/>
      <c r="H354" s="223"/>
      <c r="I354" s="223"/>
      <c r="J354" s="223"/>
      <c r="K354" s="223"/>
      <c r="L354" s="223"/>
      <c r="M354" s="223"/>
      <c r="N354" s="222"/>
      <c r="O354" s="222"/>
      <c r="P354" s="222"/>
      <c r="Q354" s="222"/>
      <c r="R354" s="223"/>
      <c r="S354" s="223"/>
      <c r="T354" s="223"/>
      <c r="U354" s="223"/>
      <c r="V354" s="223"/>
      <c r="W354" s="223"/>
      <c r="X354" s="223"/>
      <c r="Y354" s="223"/>
      <c r="Z354" s="212"/>
      <c r="AA354" s="212"/>
      <c r="AB354" s="212"/>
      <c r="AC354" s="212"/>
      <c r="AD354" s="212"/>
      <c r="AE354" s="212"/>
      <c r="AF354" s="212"/>
      <c r="AG354" s="212" t="s">
        <v>143</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53" t="s">
        <v>459</v>
      </c>
      <c r="D355" s="225"/>
      <c r="E355" s="226">
        <v>95</v>
      </c>
      <c r="F355" s="223"/>
      <c r="G355" s="223"/>
      <c r="H355" s="223"/>
      <c r="I355" s="223"/>
      <c r="J355" s="223"/>
      <c r="K355" s="223"/>
      <c r="L355" s="223"/>
      <c r="M355" s="223"/>
      <c r="N355" s="222"/>
      <c r="O355" s="222"/>
      <c r="P355" s="222"/>
      <c r="Q355" s="222"/>
      <c r="R355" s="223"/>
      <c r="S355" s="223"/>
      <c r="T355" s="223"/>
      <c r="U355" s="223"/>
      <c r="V355" s="223"/>
      <c r="W355" s="223"/>
      <c r="X355" s="223"/>
      <c r="Y355" s="223"/>
      <c r="Z355" s="212"/>
      <c r="AA355" s="212"/>
      <c r="AB355" s="212"/>
      <c r="AC355" s="212"/>
      <c r="AD355" s="212"/>
      <c r="AE355" s="212"/>
      <c r="AF355" s="212"/>
      <c r="AG355" s="212" t="s">
        <v>143</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53" t="s">
        <v>460</v>
      </c>
      <c r="D356" s="225"/>
      <c r="E356" s="226">
        <v>110</v>
      </c>
      <c r="F356" s="223"/>
      <c r="G356" s="223"/>
      <c r="H356" s="223"/>
      <c r="I356" s="223"/>
      <c r="J356" s="223"/>
      <c r="K356" s="223"/>
      <c r="L356" s="223"/>
      <c r="M356" s="223"/>
      <c r="N356" s="222"/>
      <c r="O356" s="222"/>
      <c r="P356" s="222"/>
      <c r="Q356" s="222"/>
      <c r="R356" s="223"/>
      <c r="S356" s="223"/>
      <c r="T356" s="223"/>
      <c r="U356" s="223"/>
      <c r="V356" s="223"/>
      <c r="W356" s="223"/>
      <c r="X356" s="223"/>
      <c r="Y356" s="223"/>
      <c r="Z356" s="212"/>
      <c r="AA356" s="212"/>
      <c r="AB356" s="212"/>
      <c r="AC356" s="212"/>
      <c r="AD356" s="212"/>
      <c r="AE356" s="212"/>
      <c r="AF356" s="212"/>
      <c r="AG356" s="212" t="s">
        <v>143</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53" t="s">
        <v>461</v>
      </c>
      <c r="D357" s="225"/>
      <c r="E357" s="226">
        <v>10</v>
      </c>
      <c r="F357" s="223"/>
      <c r="G357" s="223"/>
      <c r="H357" s="223"/>
      <c r="I357" s="223"/>
      <c r="J357" s="223"/>
      <c r="K357" s="223"/>
      <c r="L357" s="223"/>
      <c r="M357" s="223"/>
      <c r="N357" s="222"/>
      <c r="O357" s="222"/>
      <c r="P357" s="222"/>
      <c r="Q357" s="222"/>
      <c r="R357" s="223"/>
      <c r="S357" s="223"/>
      <c r="T357" s="223"/>
      <c r="U357" s="223"/>
      <c r="V357" s="223"/>
      <c r="W357" s="223"/>
      <c r="X357" s="223"/>
      <c r="Y357" s="223"/>
      <c r="Z357" s="212"/>
      <c r="AA357" s="212"/>
      <c r="AB357" s="212"/>
      <c r="AC357" s="212"/>
      <c r="AD357" s="212"/>
      <c r="AE357" s="212"/>
      <c r="AF357" s="212"/>
      <c r="AG357" s="212" t="s">
        <v>143</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53" t="s">
        <v>455</v>
      </c>
      <c r="D358" s="225"/>
      <c r="E358" s="226">
        <v>10</v>
      </c>
      <c r="F358" s="223"/>
      <c r="G358" s="223"/>
      <c r="H358" s="223"/>
      <c r="I358" s="223"/>
      <c r="J358" s="223"/>
      <c r="K358" s="223"/>
      <c r="L358" s="223"/>
      <c r="M358" s="223"/>
      <c r="N358" s="222"/>
      <c r="O358" s="222"/>
      <c r="P358" s="222"/>
      <c r="Q358" s="222"/>
      <c r="R358" s="223"/>
      <c r="S358" s="223"/>
      <c r="T358" s="223"/>
      <c r="U358" s="223"/>
      <c r="V358" s="223"/>
      <c r="W358" s="223"/>
      <c r="X358" s="223"/>
      <c r="Y358" s="223"/>
      <c r="Z358" s="212"/>
      <c r="AA358" s="212"/>
      <c r="AB358" s="212"/>
      <c r="AC358" s="212"/>
      <c r="AD358" s="212"/>
      <c r="AE358" s="212"/>
      <c r="AF358" s="212"/>
      <c r="AG358" s="212" t="s">
        <v>143</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53" t="s">
        <v>462</v>
      </c>
      <c r="D359" s="225"/>
      <c r="E359" s="226">
        <v>95</v>
      </c>
      <c r="F359" s="223"/>
      <c r="G359" s="223"/>
      <c r="H359" s="223"/>
      <c r="I359" s="223"/>
      <c r="J359" s="223"/>
      <c r="K359" s="223"/>
      <c r="L359" s="223"/>
      <c r="M359" s="223"/>
      <c r="N359" s="222"/>
      <c r="O359" s="222"/>
      <c r="P359" s="222"/>
      <c r="Q359" s="222"/>
      <c r="R359" s="223"/>
      <c r="S359" s="223"/>
      <c r="T359" s="223"/>
      <c r="U359" s="223"/>
      <c r="V359" s="223"/>
      <c r="W359" s="223"/>
      <c r="X359" s="223"/>
      <c r="Y359" s="223"/>
      <c r="Z359" s="212"/>
      <c r="AA359" s="212"/>
      <c r="AB359" s="212"/>
      <c r="AC359" s="212"/>
      <c r="AD359" s="212"/>
      <c r="AE359" s="212"/>
      <c r="AF359" s="212"/>
      <c r="AG359" s="212" t="s">
        <v>143</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53" t="s">
        <v>239</v>
      </c>
      <c r="D360" s="225"/>
      <c r="E360" s="226">
        <v>164</v>
      </c>
      <c r="F360" s="223"/>
      <c r="G360" s="223"/>
      <c r="H360" s="223"/>
      <c r="I360" s="223"/>
      <c r="J360" s="223"/>
      <c r="K360" s="223"/>
      <c r="L360" s="223"/>
      <c r="M360" s="223"/>
      <c r="N360" s="222"/>
      <c r="O360" s="222"/>
      <c r="P360" s="222"/>
      <c r="Q360" s="222"/>
      <c r="R360" s="223"/>
      <c r="S360" s="223"/>
      <c r="T360" s="223"/>
      <c r="U360" s="223"/>
      <c r="V360" s="223"/>
      <c r="W360" s="223"/>
      <c r="X360" s="223"/>
      <c r="Y360" s="223"/>
      <c r="Z360" s="212"/>
      <c r="AA360" s="212"/>
      <c r="AB360" s="212"/>
      <c r="AC360" s="212"/>
      <c r="AD360" s="212"/>
      <c r="AE360" s="212"/>
      <c r="AF360" s="212"/>
      <c r="AG360" s="212" t="s">
        <v>143</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53" t="s">
        <v>240</v>
      </c>
      <c r="D361" s="225"/>
      <c r="E361" s="226">
        <v>326</v>
      </c>
      <c r="F361" s="223"/>
      <c r="G361" s="223"/>
      <c r="H361" s="223"/>
      <c r="I361" s="223"/>
      <c r="J361" s="223"/>
      <c r="K361" s="223"/>
      <c r="L361" s="223"/>
      <c r="M361" s="223"/>
      <c r="N361" s="222"/>
      <c r="O361" s="222"/>
      <c r="P361" s="222"/>
      <c r="Q361" s="222"/>
      <c r="R361" s="223"/>
      <c r="S361" s="223"/>
      <c r="T361" s="223"/>
      <c r="U361" s="223"/>
      <c r="V361" s="223"/>
      <c r="W361" s="223"/>
      <c r="X361" s="223"/>
      <c r="Y361" s="223"/>
      <c r="Z361" s="212"/>
      <c r="AA361" s="212"/>
      <c r="AB361" s="212"/>
      <c r="AC361" s="212"/>
      <c r="AD361" s="212"/>
      <c r="AE361" s="212"/>
      <c r="AF361" s="212"/>
      <c r="AG361" s="212" t="s">
        <v>143</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53" t="s">
        <v>241</v>
      </c>
      <c r="D362" s="225"/>
      <c r="E362" s="226">
        <v>157</v>
      </c>
      <c r="F362" s="223"/>
      <c r="G362" s="223"/>
      <c r="H362" s="223"/>
      <c r="I362" s="223"/>
      <c r="J362" s="223"/>
      <c r="K362" s="223"/>
      <c r="L362" s="223"/>
      <c r="M362" s="223"/>
      <c r="N362" s="222"/>
      <c r="O362" s="222"/>
      <c r="P362" s="222"/>
      <c r="Q362" s="222"/>
      <c r="R362" s="223"/>
      <c r="S362" s="223"/>
      <c r="T362" s="223"/>
      <c r="U362" s="223"/>
      <c r="V362" s="223"/>
      <c r="W362" s="223"/>
      <c r="X362" s="223"/>
      <c r="Y362" s="223"/>
      <c r="Z362" s="212"/>
      <c r="AA362" s="212"/>
      <c r="AB362" s="212"/>
      <c r="AC362" s="212"/>
      <c r="AD362" s="212"/>
      <c r="AE362" s="212"/>
      <c r="AF362" s="212"/>
      <c r="AG362" s="212" t="s">
        <v>143</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3" x14ac:dyDescent="0.2">
      <c r="A363" s="219"/>
      <c r="B363" s="220"/>
      <c r="C363" s="253" t="s">
        <v>242</v>
      </c>
      <c r="D363" s="225"/>
      <c r="E363" s="226">
        <v>131</v>
      </c>
      <c r="F363" s="223"/>
      <c r="G363" s="223"/>
      <c r="H363" s="223"/>
      <c r="I363" s="223"/>
      <c r="J363" s="223"/>
      <c r="K363" s="223"/>
      <c r="L363" s="223"/>
      <c r="M363" s="223"/>
      <c r="N363" s="222"/>
      <c r="O363" s="222"/>
      <c r="P363" s="222"/>
      <c r="Q363" s="222"/>
      <c r="R363" s="223"/>
      <c r="S363" s="223"/>
      <c r="T363" s="223"/>
      <c r="U363" s="223"/>
      <c r="V363" s="223"/>
      <c r="W363" s="223"/>
      <c r="X363" s="223"/>
      <c r="Y363" s="223"/>
      <c r="Z363" s="212"/>
      <c r="AA363" s="212"/>
      <c r="AB363" s="212"/>
      <c r="AC363" s="212"/>
      <c r="AD363" s="212"/>
      <c r="AE363" s="212"/>
      <c r="AF363" s="212"/>
      <c r="AG363" s="212" t="s">
        <v>143</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19"/>
      <c r="B364" s="220"/>
      <c r="C364" s="253" t="s">
        <v>243</v>
      </c>
      <c r="D364" s="225"/>
      <c r="E364" s="226">
        <v>98</v>
      </c>
      <c r="F364" s="223"/>
      <c r="G364" s="223"/>
      <c r="H364" s="223"/>
      <c r="I364" s="223"/>
      <c r="J364" s="223"/>
      <c r="K364" s="223"/>
      <c r="L364" s="223"/>
      <c r="M364" s="223"/>
      <c r="N364" s="222"/>
      <c r="O364" s="222"/>
      <c r="P364" s="222"/>
      <c r="Q364" s="222"/>
      <c r="R364" s="223"/>
      <c r="S364" s="223"/>
      <c r="T364" s="223"/>
      <c r="U364" s="223"/>
      <c r="V364" s="223"/>
      <c r="W364" s="223"/>
      <c r="X364" s="223"/>
      <c r="Y364" s="223"/>
      <c r="Z364" s="212"/>
      <c r="AA364" s="212"/>
      <c r="AB364" s="212"/>
      <c r="AC364" s="212"/>
      <c r="AD364" s="212"/>
      <c r="AE364" s="212"/>
      <c r="AF364" s="212"/>
      <c r="AG364" s="212" t="s">
        <v>143</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2" x14ac:dyDescent="0.2">
      <c r="A365" s="219"/>
      <c r="B365" s="220"/>
      <c r="C365" s="254"/>
      <c r="D365" s="244"/>
      <c r="E365" s="244"/>
      <c r="F365" s="244"/>
      <c r="G365" s="244"/>
      <c r="H365" s="223"/>
      <c r="I365" s="223"/>
      <c r="J365" s="223"/>
      <c r="K365" s="223"/>
      <c r="L365" s="223"/>
      <c r="M365" s="223"/>
      <c r="N365" s="222"/>
      <c r="O365" s="222"/>
      <c r="P365" s="222"/>
      <c r="Q365" s="222"/>
      <c r="R365" s="223"/>
      <c r="S365" s="223"/>
      <c r="T365" s="223"/>
      <c r="U365" s="223"/>
      <c r="V365" s="223"/>
      <c r="W365" s="223"/>
      <c r="X365" s="223"/>
      <c r="Y365" s="223"/>
      <c r="Z365" s="212"/>
      <c r="AA365" s="212"/>
      <c r="AB365" s="212"/>
      <c r="AC365" s="212"/>
      <c r="AD365" s="212"/>
      <c r="AE365" s="212"/>
      <c r="AF365" s="212"/>
      <c r="AG365" s="212" t="s">
        <v>144</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35">
        <v>72</v>
      </c>
      <c r="B366" s="236" t="s">
        <v>463</v>
      </c>
      <c r="C366" s="251" t="s">
        <v>464</v>
      </c>
      <c r="D366" s="237" t="s">
        <v>152</v>
      </c>
      <c r="E366" s="238">
        <v>5712</v>
      </c>
      <c r="F366" s="239"/>
      <c r="G366" s="240">
        <f>ROUND(E366*F366,2)</f>
        <v>0</v>
      </c>
      <c r="H366" s="239"/>
      <c r="I366" s="240">
        <f>ROUND(E366*H366,2)</f>
        <v>0</v>
      </c>
      <c r="J366" s="239"/>
      <c r="K366" s="240">
        <f>ROUND(E366*J366,2)</f>
        <v>0</v>
      </c>
      <c r="L366" s="240">
        <v>21</v>
      </c>
      <c r="M366" s="240">
        <f>G366*(1+L366/100)</f>
        <v>0</v>
      </c>
      <c r="N366" s="238">
        <v>1.8000000000000001E-4</v>
      </c>
      <c r="O366" s="238">
        <f>ROUND(E366*N366,2)</f>
        <v>1.03</v>
      </c>
      <c r="P366" s="238">
        <v>0</v>
      </c>
      <c r="Q366" s="238">
        <f>ROUND(E366*P366,2)</f>
        <v>0</v>
      </c>
      <c r="R366" s="240" t="s">
        <v>399</v>
      </c>
      <c r="S366" s="240" t="s">
        <v>136</v>
      </c>
      <c r="T366" s="241" t="s">
        <v>136</v>
      </c>
      <c r="U366" s="223">
        <v>0.10191</v>
      </c>
      <c r="V366" s="223">
        <f>ROUND(E366*U366,2)</f>
        <v>582.11</v>
      </c>
      <c r="W366" s="223"/>
      <c r="X366" s="223" t="s">
        <v>137</v>
      </c>
      <c r="Y366" s="223" t="s">
        <v>138</v>
      </c>
      <c r="Z366" s="212"/>
      <c r="AA366" s="212"/>
      <c r="AB366" s="212"/>
      <c r="AC366" s="212"/>
      <c r="AD366" s="212"/>
      <c r="AE366" s="212"/>
      <c r="AF366" s="212"/>
      <c r="AG366" s="212" t="s">
        <v>139</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2" x14ac:dyDescent="0.2">
      <c r="A367" s="219"/>
      <c r="B367" s="220"/>
      <c r="C367" s="253" t="s">
        <v>234</v>
      </c>
      <c r="D367" s="225"/>
      <c r="E367" s="226"/>
      <c r="F367" s="223"/>
      <c r="G367" s="223"/>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143</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53" t="s">
        <v>400</v>
      </c>
      <c r="D368" s="225"/>
      <c r="E368" s="226">
        <v>98</v>
      </c>
      <c r="F368" s="223"/>
      <c r="G368" s="223"/>
      <c r="H368" s="223"/>
      <c r="I368" s="223"/>
      <c r="J368" s="223"/>
      <c r="K368" s="223"/>
      <c r="L368" s="223"/>
      <c r="M368" s="223"/>
      <c r="N368" s="222"/>
      <c r="O368" s="222"/>
      <c r="P368" s="222"/>
      <c r="Q368" s="222"/>
      <c r="R368" s="223"/>
      <c r="S368" s="223"/>
      <c r="T368" s="223"/>
      <c r="U368" s="223"/>
      <c r="V368" s="223"/>
      <c r="W368" s="223"/>
      <c r="X368" s="223"/>
      <c r="Y368" s="223"/>
      <c r="Z368" s="212"/>
      <c r="AA368" s="212"/>
      <c r="AB368" s="212"/>
      <c r="AC368" s="212"/>
      <c r="AD368" s="212"/>
      <c r="AE368" s="212"/>
      <c r="AF368" s="212"/>
      <c r="AG368" s="212" t="s">
        <v>143</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53" t="s">
        <v>401</v>
      </c>
      <c r="D369" s="225"/>
      <c r="E369" s="226">
        <v>98</v>
      </c>
      <c r="F369" s="223"/>
      <c r="G369" s="223"/>
      <c r="H369" s="223"/>
      <c r="I369" s="223"/>
      <c r="J369" s="223"/>
      <c r="K369" s="223"/>
      <c r="L369" s="223"/>
      <c r="M369" s="223"/>
      <c r="N369" s="222"/>
      <c r="O369" s="222"/>
      <c r="P369" s="222"/>
      <c r="Q369" s="222"/>
      <c r="R369" s="223"/>
      <c r="S369" s="223"/>
      <c r="T369" s="223"/>
      <c r="U369" s="223"/>
      <c r="V369" s="223"/>
      <c r="W369" s="223"/>
      <c r="X369" s="223"/>
      <c r="Y369" s="223"/>
      <c r="Z369" s="212"/>
      <c r="AA369" s="212"/>
      <c r="AB369" s="212"/>
      <c r="AC369" s="212"/>
      <c r="AD369" s="212"/>
      <c r="AE369" s="212"/>
      <c r="AF369" s="212"/>
      <c r="AG369" s="212" t="s">
        <v>143</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53" t="s">
        <v>402</v>
      </c>
      <c r="D370" s="225"/>
      <c r="E370" s="226">
        <v>32</v>
      </c>
      <c r="F370" s="223"/>
      <c r="G370" s="223"/>
      <c r="H370" s="223"/>
      <c r="I370" s="223"/>
      <c r="J370" s="223"/>
      <c r="K370" s="223"/>
      <c r="L370" s="223"/>
      <c r="M370" s="223"/>
      <c r="N370" s="222"/>
      <c r="O370" s="222"/>
      <c r="P370" s="222"/>
      <c r="Q370" s="222"/>
      <c r="R370" s="223"/>
      <c r="S370" s="223"/>
      <c r="T370" s="223"/>
      <c r="U370" s="223"/>
      <c r="V370" s="223"/>
      <c r="W370" s="223"/>
      <c r="X370" s="223"/>
      <c r="Y370" s="223"/>
      <c r="Z370" s="212"/>
      <c r="AA370" s="212"/>
      <c r="AB370" s="212"/>
      <c r="AC370" s="212"/>
      <c r="AD370" s="212"/>
      <c r="AE370" s="212"/>
      <c r="AF370" s="212"/>
      <c r="AG370" s="212" t="s">
        <v>143</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53" t="s">
        <v>403</v>
      </c>
      <c r="D371" s="225"/>
      <c r="E371" s="226">
        <v>52</v>
      </c>
      <c r="F371" s="223"/>
      <c r="G371" s="223"/>
      <c r="H371" s="223"/>
      <c r="I371" s="223"/>
      <c r="J371" s="223"/>
      <c r="K371" s="223"/>
      <c r="L371" s="223"/>
      <c r="M371" s="223"/>
      <c r="N371" s="222"/>
      <c r="O371" s="222"/>
      <c r="P371" s="222"/>
      <c r="Q371" s="222"/>
      <c r="R371" s="223"/>
      <c r="S371" s="223"/>
      <c r="T371" s="223"/>
      <c r="U371" s="223"/>
      <c r="V371" s="223"/>
      <c r="W371" s="223"/>
      <c r="X371" s="223"/>
      <c r="Y371" s="223"/>
      <c r="Z371" s="212"/>
      <c r="AA371" s="212"/>
      <c r="AB371" s="212"/>
      <c r="AC371" s="212"/>
      <c r="AD371" s="212"/>
      <c r="AE371" s="212"/>
      <c r="AF371" s="212"/>
      <c r="AG371" s="212" t="s">
        <v>143</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53" t="s">
        <v>404</v>
      </c>
      <c r="D372" s="225"/>
      <c r="E372" s="226">
        <v>32</v>
      </c>
      <c r="F372" s="223"/>
      <c r="G372" s="223"/>
      <c r="H372" s="223"/>
      <c r="I372" s="223"/>
      <c r="J372" s="223"/>
      <c r="K372" s="223"/>
      <c r="L372" s="223"/>
      <c r="M372" s="223"/>
      <c r="N372" s="222"/>
      <c r="O372" s="222"/>
      <c r="P372" s="222"/>
      <c r="Q372" s="222"/>
      <c r="R372" s="223"/>
      <c r="S372" s="223"/>
      <c r="T372" s="223"/>
      <c r="U372" s="223"/>
      <c r="V372" s="223"/>
      <c r="W372" s="223"/>
      <c r="X372" s="223"/>
      <c r="Y372" s="223"/>
      <c r="Z372" s="212"/>
      <c r="AA372" s="212"/>
      <c r="AB372" s="212"/>
      <c r="AC372" s="212"/>
      <c r="AD372" s="212"/>
      <c r="AE372" s="212"/>
      <c r="AF372" s="212"/>
      <c r="AG372" s="212" t="s">
        <v>143</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53" t="s">
        <v>405</v>
      </c>
      <c r="D373" s="225"/>
      <c r="E373" s="226">
        <v>32</v>
      </c>
      <c r="F373" s="223"/>
      <c r="G373" s="223"/>
      <c r="H373" s="223"/>
      <c r="I373" s="223"/>
      <c r="J373" s="223"/>
      <c r="K373" s="223"/>
      <c r="L373" s="223"/>
      <c r="M373" s="223"/>
      <c r="N373" s="222"/>
      <c r="O373" s="222"/>
      <c r="P373" s="222"/>
      <c r="Q373" s="222"/>
      <c r="R373" s="223"/>
      <c r="S373" s="223"/>
      <c r="T373" s="223"/>
      <c r="U373" s="223"/>
      <c r="V373" s="223"/>
      <c r="W373" s="223"/>
      <c r="X373" s="223"/>
      <c r="Y373" s="223"/>
      <c r="Z373" s="212"/>
      <c r="AA373" s="212"/>
      <c r="AB373" s="212"/>
      <c r="AC373" s="212"/>
      <c r="AD373" s="212"/>
      <c r="AE373" s="212"/>
      <c r="AF373" s="212"/>
      <c r="AG373" s="212" t="s">
        <v>143</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53" t="s">
        <v>406</v>
      </c>
      <c r="D374" s="225"/>
      <c r="E374" s="226">
        <v>58</v>
      </c>
      <c r="F374" s="223"/>
      <c r="G374" s="223"/>
      <c r="H374" s="223"/>
      <c r="I374" s="223"/>
      <c r="J374" s="223"/>
      <c r="K374" s="223"/>
      <c r="L374" s="223"/>
      <c r="M374" s="223"/>
      <c r="N374" s="222"/>
      <c r="O374" s="222"/>
      <c r="P374" s="222"/>
      <c r="Q374" s="222"/>
      <c r="R374" s="223"/>
      <c r="S374" s="223"/>
      <c r="T374" s="223"/>
      <c r="U374" s="223"/>
      <c r="V374" s="223"/>
      <c r="W374" s="223"/>
      <c r="X374" s="223"/>
      <c r="Y374" s="223"/>
      <c r="Z374" s="212"/>
      <c r="AA374" s="212"/>
      <c r="AB374" s="212"/>
      <c r="AC374" s="212"/>
      <c r="AD374" s="212"/>
      <c r="AE374" s="212"/>
      <c r="AF374" s="212"/>
      <c r="AG374" s="212" t="s">
        <v>143</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53" t="s">
        <v>407</v>
      </c>
      <c r="D375" s="225"/>
      <c r="E375" s="226">
        <v>54</v>
      </c>
      <c r="F375" s="223"/>
      <c r="G375" s="223"/>
      <c r="H375" s="223"/>
      <c r="I375" s="223"/>
      <c r="J375" s="223"/>
      <c r="K375" s="223"/>
      <c r="L375" s="223"/>
      <c r="M375" s="223"/>
      <c r="N375" s="222"/>
      <c r="O375" s="222"/>
      <c r="P375" s="222"/>
      <c r="Q375" s="222"/>
      <c r="R375" s="223"/>
      <c r="S375" s="223"/>
      <c r="T375" s="223"/>
      <c r="U375" s="223"/>
      <c r="V375" s="223"/>
      <c r="W375" s="223"/>
      <c r="X375" s="223"/>
      <c r="Y375" s="223"/>
      <c r="Z375" s="212"/>
      <c r="AA375" s="212"/>
      <c r="AB375" s="212"/>
      <c r="AC375" s="212"/>
      <c r="AD375" s="212"/>
      <c r="AE375" s="212"/>
      <c r="AF375" s="212"/>
      <c r="AG375" s="212" t="s">
        <v>143</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53" t="s">
        <v>408</v>
      </c>
      <c r="D376" s="225"/>
      <c r="E376" s="226">
        <v>47</v>
      </c>
      <c r="F376" s="223"/>
      <c r="G376" s="223"/>
      <c r="H376" s="223"/>
      <c r="I376" s="223"/>
      <c r="J376" s="223"/>
      <c r="K376" s="223"/>
      <c r="L376" s="223"/>
      <c r="M376" s="223"/>
      <c r="N376" s="222"/>
      <c r="O376" s="222"/>
      <c r="P376" s="222"/>
      <c r="Q376" s="222"/>
      <c r="R376" s="223"/>
      <c r="S376" s="223"/>
      <c r="T376" s="223"/>
      <c r="U376" s="223"/>
      <c r="V376" s="223"/>
      <c r="W376" s="223"/>
      <c r="X376" s="223"/>
      <c r="Y376" s="223"/>
      <c r="Z376" s="212"/>
      <c r="AA376" s="212"/>
      <c r="AB376" s="212"/>
      <c r="AC376" s="212"/>
      <c r="AD376" s="212"/>
      <c r="AE376" s="212"/>
      <c r="AF376" s="212"/>
      <c r="AG376" s="212" t="s">
        <v>143</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53" t="s">
        <v>409</v>
      </c>
      <c r="D377" s="225"/>
      <c r="E377" s="226">
        <v>85</v>
      </c>
      <c r="F377" s="223"/>
      <c r="G377" s="223"/>
      <c r="H377" s="223"/>
      <c r="I377" s="223"/>
      <c r="J377" s="223"/>
      <c r="K377" s="223"/>
      <c r="L377" s="223"/>
      <c r="M377" s="223"/>
      <c r="N377" s="222"/>
      <c r="O377" s="222"/>
      <c r="P377" s="222"/>
      <c r="Q377" s="222"/>
      <c r="R377" s="223"/>
      <c r="S377" s="223"/>
      <c r="T377" s="223"/>
      <c r="U377" s="223"/>
      <c r="V377" s="223"/>
      <c r="W377" s="223"/>
      <c r="X377" s="223"/>
      <c r="Y377" s="223"/>
      <c r="Z377" s="212"/>
      <c r="AA377" s="212"/>
      <c r="AB377" s="212"/>
      <c r="AC377" s="212"/>
      <c r="AD377" s="212"/>
      <c r="AE377" s="212"/>
      <c r="AF377" s="212"/>
      <c r="AG377" s="212" t="s">
        <v>143</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53" t="s">
        <v>410</v>
      </c>
      <c r="D378" s="225"/>
      <c r="E378" s="226">
        <v>50</v>
      </c>
      <c r="F378" s="223"/>
      <c r="G378" s="223"/>
      <c r="H378" s="223"/>
      <c r="I378" s="223"/>
      <c r="J378" s="223"/>
      <c r="K378" s="223"/>
      <c r="L378" s="223"/>
      <c r="M378" s="223"/>
      <c r="N378" s="222"/>
      <c r="O378" s="222"/>
      <c r="P378" s="222"/>
      <c r="Q378" s="222"/>
      <c r="R378" s="223"/>
      <c r="S378" s="223"/>
      <c r="T378" s="223"/>
      <c r="U378" s="223"/>
      <c r="V378" s="223"/>
      <c r="W378" s="223"/>
      <c r="X378" s="223"/>
      <c r="Y378" s="223"/>
      <c r="Z378" s="212"/>
      <c r="AA378" s="212"/>
      <c r="AB378" s="212"/>
      <c r="AC378" s="212"/>
      <c r="AD378" s="212"/>
      <c r="AE378" s="212"/>
      <c r="AF378" s="212"/>
      <c r="AG378" s="212" t="s">
        <v>143</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53" t="s">
        <v>411</v>
      </c>
      <c r="D379" s="225"/>
      <c r="E379" s="226">
        <v>67</v>
      </c>
      <c r="F379" s="223"/>
      <c r="G379" s="223"/>
      <c r="H379" s="223"/>
      <c r="I379" s="223"/>
      <c r="J379" s="223"/>
      <c r="K379" s="223"/>
      <c r="L379" s="223"/>
      <c r="M379" s="223"/>
      <c r="N379" s="222"/>
      <c r="O379" s="222"/>
      <c r="P379" s="222"/>
      <c r="Q379" s="222"/>
      <c r="R379" s="223"/>
      <c r="S379" s="223"/>
      <c r="T379" s="223"/>
      <c r="U379" s="223"/>
      <c r="V379" s="223"/>
      <c r="W379" s="223"/>
      <c r="X379" s="223"/>
      <c r="Y379" s="223"/>
      <c r="Z379" s="212"/>
      <c r="AA379" s="212"/>
      <c r="AB379" s="212"/>
      <c r="AC379" s="212"/>
      <c r="AD379" s="212"/>
      <c r="AE379" s="212"/>
      <c r="AF379" s="212"/>
      <c r="AG379" s="212" t="s">
        <v>143</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53" t="s">
        <v>412</v>
      </c>
      <c r="D380" s="225"/>
      <c r="E380" s="226">
        <v>67</v>
      </c>
      <c r="F380" s="223"/>
      <c r="G380" s="223"/>
      <c r="H380" s="223"/>
      <c r="I380" s="223"/>
      <c r="J380" s="223"/>
      <c r="K380" s="223"/>
      <c r="L380" s="223"/>
      <c r="M380" s="223"/>
      <c r="N380" s="222"/>
      <c r="O380" s="222"/>
      <c r="P380" s="222"/>
      <c r="Q380" s="222"/>
      <c r="R380" s="223"/>
      <c r="S380" s="223"/>
      <c r="T380" s="223"/>
      <c r="U380" s="223"/>
      <c r="V380" s="223"/>
      <c r="W380" s="223"/>
      <c r="X380" s="223"/>
      <c r="Y380" s="223"/>
      <c r="Z380" s="212"/>
      <c r="AA380" s="212"/>
      <c r="AB380" s="212"/>
      <c r="AC380" s="212"/>
      <c r="AD380" s="212"/>
      <c r="AE380" s="212"/>
      <c r="AF380" s="212"/>
      <c r="AG380" s="212" t="s">
        <v>143</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53" t="s">
        <v>413</v>
      </c>
      <c r="D381" s="225"/>
      <c r="E381" s="226">
        <v>48</v>
      </c>
      <c r="F381" s="223"/>
      <c r="G381" s="223"/>
      <c r="H381" s="223"/>
      <c r="I381" s="223"/>
      <c r="J381" s="223"/>
      <c r="K381" s="223"/>
      <c r="L381" s="223"/>
      <c r="M381" s="223"/>
      <c r="N381" s="222"/>
      <c r="O381" s="222"/>
      <c r="P381" s="222"/>
      <c r="Q381" s="222"/>
      <c r="R381" s="223"/>
      <c r="S381" s="223"/>
      <c r="T381" s="223"/>
      <c r="U381" s="223"/>
      <c r="V381" s="223"/>
      <c r="W381" s="223"/>
      <c r="X381" s="223"/>
      <c r="Y381" s="223"/>
      <c r="Z381" s="212"/>
      <c r="AA381" s="212"/>
      <c r="AB381" s="212"/>
      <c r="AC381" s="212"/>
      <c r="AD381" s="212"/>
      <c r="AE381" s="212"/>
      <c r="AF381" s="212"/>
      <c r="AG381" s="212" t="s">
        <v>143</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53" t="s">
        <v>414</v>
      </c>
      <c r="D382" s="225"/>
      <c r="E382" s="226">
        <v>10</v>
      </c>
      <c r="F382" s="223"/>
      <c r="G382" s="223"/>
      <c r="H382" s="223"/>
      <c r="I382" s="223"/>
      <c r="J382" s="223"/>
      <c r="K382" s="223"/>
      <c r="L382" s="223"/>
      <c r="M382" s="223"/>
      <c r="N382" s="222"/>
      <c r="O382" s="222"/>
      <c r="P382" s="222"/>
      <c r="Q382" s="222"/>
      <c r="R382" s="223"/>
      <c r="S382" s="223"/>
      <c r="T382" s="223"/>
      <c r="U382" s="223"/>
      <c r="V382" s="223"/>
      <c r="W382" s="223"/>
      <c r="X382" s="223"/>
      <c r="Y382" s="223"/>
      <c r="Z382" s="212"/>
      <c r="AA382" s="212"/>
      <c r="AB382" s="212"/>
      <c r="AC382" s="212"/>
      <c r="AD382" s="212"/>
      <c r="AE382" s="212"/>
      <c r="AF382" s="212"/>
      <c r="AG382" s="212" t="s">
        <v>143</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53" t="s">
        <v>415</v>
      </c>
      <c r="D383" s="225"/>
      <c r="E383" s="226">
        <v>10</v>
      </c>
      <c r="F383" s="223"/>
      <c r="G383" s="223"/>
      <c r="H383" s="223"/>
      <c r="I383" s="223"/>
      <c r="J383" s="223"/>
      <c r="K383" s="223"/>
      <c r="L383" s="223"/>
      <c r="M383" s="223"/>
      <c r="N383" s="222"/>
      <c r="O383" s="222"/>
      <c r="P383" s="222"/>
      <c r="Q383" s="222"/>
      <c r="R383" s="223"/>
      <c r="S383" s="223"/>
      <c r="T383" s="223"/>
      <c r="U383" s="223"/>
      <c r="V383" s="223"/>
      <c r="W383" s="223"/>
      <c r="X383" s="223"/>
      <c r="Y383" s="223"/>
      <c r="Z383" s="212"/>
      <c r="AA383" s="212"/>
      <c r="AB383" s="212"/>
      <c r="AC383" s="212"/>
      <c r="AD383" s="212"/>
      <c r="AE383" s="212"/>
      <c r="AF383" s="212"/>
      <c r="AG383" s="212" t="s">
        <v>143</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53" t="s">
        <v>416</v>
      </c>
      <c r="D384" s="225"/>
      <c r="E384" s="226">
        <v>10</v>
      </c>
      <c r="F384" s="223"/>
      <c r="G384" s="223"/>
      <c r="H384" s="223"/>
      <c r="I384" s="223"/>
      <c r="J384" s="223"/>
      <c r="K384" s="223"/>
      <c r="L384" s="223"/>
      <c r="M384" s="223"/>
      <c r="N384" s="222"/>
      <c r="O384" s="222"/>
      <c r="P384" s="222"/>
      <c r="Q384" s="222"/>
      <c r="R384" s="223"/>
      <c r="S384" s="223"/>
      <c r="T384" s="223"/>
      <c r="U384" s="223"/>
      <c r="V384" s="223"/>
      <c r="W384" s="223"/>
      <c r="X384" s="223"/>
      <c r="Y384" s="223"/>
      <c r="Z384" s="212"/>
      <c r="AA384" s="212"/>
      <c r="AB384" s="212"/>
      <c r="AC384" s="212"/>
      <c r="AD384" s="212"/>
      <c r="AE384" s="212"/>
      <c r="AF384" s="212"/>
      <c r="AG384" s="212" t="s">
        <v>143</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
      <c r="A385" s="219"/>
      <c r="B385" s="220"/>
      <c r="C385" s="253" t="s">
        <v>417</v>
      </c>
      <c r="D385" s="225"/>
      <c r="E385" s="226">
        <v>10</v>
      </c>
      <c r="F385" s="223"/>
      <c r="G385" s="223"/>
      <c r="H385" s="223"/>
      <c r="I385" s="223"/>
      <c r="J385" s="223"/>
      <c r="K385" s="223"/>
      <c r="L385" s="223"/>
      <c r="M385" s="223"/>
      <c r="N385" s="222"/>
      <c r="O385" s="222"/>
      <c r="P385" s="222"/>
      <c r="Q385" s="222"/>
      <c r="R385" s="223"/>
      <c r="S385" s="223"/>
      <c r="T385" s="223"/>
      <c r="U385" s="223"/>
      <c r="V385" s="223"/>
      <c r="W385" s="223"/>
      <c r="X385" s="223"/>
      <c r="Y385" s="223"/>
      <c r="Z385" s="212"/>
      <c r="AA385" s="212"/>
      <c r="AB385" s="212"/>
      <c r="AC385" s="212"/>
      <c r="AD385" s="212"/>
      <c r="AE385" s="212"/>
      <c r="AF385" s="212"/>
      <c r="AG385" s="212" t="s">
        <v>143</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53" t="s">
        <v>418</v>
      </c>
      <c r="D386" s="225"/>
      <c r="E386" s="226">
        <v>108</v>
      </c>
      <c r="F386" s="223"/>
      <c r="G386" s="223"/>
      <c r="H386" s="223"/>
      <c r="I386" s="223"/>
      <c r="J386" s="223"/>
      <c r="K386" s="223"/>
      <c r="L386" s="223"/>
      <c r="M386" s="223"/>
      <c r="N386" s="222"/>
      <c r="O386" s="222"/>
      <c r="P386" s="222"/>
      <c r="Q386" s="222"/>
      <c r="R386" s="223"/>
      <c r="S386" s="223"/>
      <c r="T386" s="223"/>
      <c r="U386" s="223"/>
      <c r="V386" s="223"/>
      <c r="W386" s="223"/>
      <c r="X386" s="223"/>
      <c r="Y386" s="223"/>
      <c r="Z386" s="212"/>
      <c r="AA386" s="212"/>
      <c r="AB386" s="212"/>
      <c r="AC386" s="212"/>
      <c r="AD386" s="212"/>
      <c r="AE386" s="212"/>
      <c r="AF386" s="212"/>
      <c r="AG386" s="212" t="s">
        <v>143</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3" x14ac:dyDescent="0.2">
      <c r="A387" s="219"/>
      <c r="B387" s="220"/>
      <c r="C387" s="253" t="s">
        <v>419</v>
      </c>
      <c r="D387" s="225"/>
      <c r="E387" s="226">
        <v>10</v>
      </c>
      <c r="F387" s="223"/>
      <c r="G387" s="223"/>
      <c r="H387" s="223"/>
      <c r="I387" s="223"/>
      <c r="J387" s="223"/>
      <c r="K387" s="223"/>
      <c r="L387" s="223"/>
      <c r="M387" s="223"/>
      <c r="N387" s="222"/>
      <c r="O387" s="222"/>
      <c r="P387" s="222"/>
      <c r="Q387" s="222"/>
      <c r="R387" s="223"/>
      <c r="S387" s="223"/>
      <c r="T387" s="223"/>
      <c r="U387" s="223"/>
      <c r="V387" s="223"/>
      <c r="W387" s="223"/>
      <c r="X387" s="223"/>
      <c r="Y387" s="223"/>
      <c r="Z387" s="212"/>
      <c r="AA387" s="212"/>
      <c r="AB387" s="212"/>
      <c r="AC387" s="212"/>
      <c r="AD387" s="212"/>
      <c r="AE387" s="212"/>
      <c r="AF387" s="212"/>
      <c r="AG387" s="212" t="s">
        <v>143</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53" t="s">
        <v>420</v>
      </c>
      <c r="D388" s="225"/>
      <c r="E388" s="226">
        <v>58</v>
      </c>
      <c r="F388" s="223"/>
      <c r="G388" s="223"/>
      <c r="H388" s="223"/>
      <c r="I388" s="223"/>
      <c r="J388" s="223"/>
      <c r="K388" s="223"/>
      <c r="L388" s="223"/>
      <c r="M388" s="223"/>
      <c r="N388" s="222"/>
      <c r="O388" s="222"/>
      <c r="P388" s="222"/>
      <c r="Q388" s="222"/>
      <c r="R388" s="223"/>
      <c r="S388" s="223"/>
      <c r="T388" s="223"/>
      <c r="U388" s="223"/>
      <c r="V388" s="223"/>
      <c r="W388" s="223"/>
      <c r="X388" s="223"/>
      <c r="Y388" s="223"/>
      <c r="Z388" s="212"/>
      <c r="AA388" s="212"/>
      <c r="AB388" s="212"/>
      <c r="AC388" s="212"/>
      <c r="AD388" s="212"/>
      <c r="AE388" s="212"/>
      <c r="AF388" s="212"/>
      <c r="AG388" s="212" t="s">
        <v>143</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53" t="s">
        <v>421</v>
      </c>
      <c r="D389" s="225"/>
      <c r="E389" s="226">
        <v>13</v>
      </c>
      <c r="F389" s="223"/>
      <c r="G389" s="223"/>
      <c r="H389" s="223"/>
      <c r="I389" s="223"/>
      <c r="J389" s="223"/>
      <c r="K389" s="223"/>
      <c r="L389" s="223"/>
      <c r="M389" s="223"/>
      <c r="N389" s="222"/>
      <c r="O389" s="222"/>
      <c r="P389" s="222"/>
      <c r="Q389" s="222"/>
      <c r="R389" s="223"/>
      <c r="S389" s="223"/>
      <c r="T389" s="223"/>
      <c r="U389" s="223"/>
      <c r="V389" s="223"/>
      <c r="W389" s="223"/>
      <c r="X389" s="223"/>
      <c r="Y389" s="223"/>
      <c r="Z389" s="212"/>
      <c r="AA389" s="212"/>
      <c r="AB389" s="212"/>
      <c r="AC389" s="212"/>
      <c r="AD389" s="212"/>
      <c r="AE389" s="212"/>
      <c r="AF389" s="212"/>
      <c r="AG389" s="212" t="s">
        <v>143</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53" t="s">
        <v>422</v>
      </c>
      <c r="D390" s="225"/>
      <c r="E390" s="226">
        <v>7</v>
      </c>
      <c r="F390" s="223"/>
      <c r="G390" s="223"/>
      <c r="H390" s="223"/>
      <c r="I390" s="223"/>
      <c r="J390" s="223"/>
      <c r="K390" s="223"/>
      <c r="L390" s="223"/>
      <c r="M390" s="223"/>
      <c r="N390" s="222"/>
      <c r="O390" s="222"/>
      <c r="P390" s="222"/>
      <c r="Q390" s="222"/>
      <c r="R390" s="223"/>
      <c r="S390" s="223"/>
      <c r="T390" s="223"/>
      <c r="U390" s="223"/>
      <c r="V390" s="223"/>
      <c r="W390" s="223"/>
      <c r="X390" s="223"/>
      <c r="Y390" s="223"/>
      <c r="Z390" s="212"/>
      <c r="AA390" s="212"/>
      <c r="AB390" s="212"/>
      <c r="AC390" s="212"/>
      <c r="AD390" s="212"/>
      <c r="AE390" s="212"/>
      <c r="AF390" s="212"/>
      <c r="AG390" s="212" t="s">
        <v>143</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53" t="s">
        <v>423</v>
      </c>
      <c r="D391" s="225"/>
      <c r="E391" s="226">
        <v>32</v>
      </c>
      <c r="F391" s="223"/>
      <c r="G391" s="223"/>
      <c r="H391" s="223"/>
      <c r="I391" s="223"/>
      <c r="J391" s="223"/>
      <c r="K391" s="223"/>
      <c r="L391" s="223"/>
      <c r="M391" s="223"/>
      <c r="N391" s="222"/>
      <c r="O391" s="222"/>
      <c r="P391" s="222"/>
      <c r="Q391" s="222"/>
      <c r="R391" s="223"/>
      <c r="S391" s="223"/>
      <c r="T391" s="223"/>
      <c r="U391" s="223"/>
      <c r="V391" s="223"/>
      <c r="W391" s="223"/>
      <c r="X391" s="223"/>
      <c r="Y391" s="223"/>
      <c r="Z391" s="212"/>
      <c r="AA391" s="212"/>
      <c r="AB391" s="212"/>
      <c r="AC391" s="212"/>
      <c r="AD391" s="212"/>
      <c r="AE391" s="212"/>
      <c r="AF391" s="212"/>
      <c r="AG391" s="212" t="s">
        <v>143</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53" t="s">
        <v>424</v>
      </c>
      <c r="D392" s="225"/>
      <c r="E392" s="226">
        <v>39</v>
      </c>
      <c r="F392" s="223"/>
      <c r="G392" s="223"/>
      <c r="H392" s="223"/>
      <c r="I392" s="223"/>
      <c r="J392" s="223"/>
      <c r="K392" s="223"/>
      <c r="L392" s="223"/>
      <c r="M392" s="223"/>
      <c r="N392" s="222"/>
      <c r="O392" s="222"/>
      <c r="P392" s="222"/>
      <c r="Q392" s="222"/>
      <c r="R392" s="223"/>
      <c r="S392" s="223"/>
      <c r="T392" s="223"/>
      <c r="U392" s="223"/>
      <c r="V392" s="223"/>
      <c r="W392" s="223"/>
      <c r="X392" s="223"/>
      <c r="Y392" s="223"/>
      <c r="Z392" s="212"/>
      <c r="AA392" s="212"/>
      <c r="AB392" s="212"/>
      <c r="AC392" s="212"/>
      <c r="AD392" s="212"/>
      <c r="AE392" s="212"/>
      <c r="AF392" s="212"/>
      <c r="AG392" s="212" t="s">
        <v>143</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53" t="s">
        <v>425</v>
      </c>
      <c r="D393" s="225"/>
      <c r="E393" s="226">
        <v>54</v>
      </c>
      <c r="F393" s="223"/>
      <c r="G393" s="223"/>
      <c r="H393" s="223"/>
      <c r="I393" s="223"/>
      <c r="J393" s="223"/>
      <c r="K393" s="223"/>
      <c r="L393" s="223"/>
      <c r="M393" s="223"/>
      <c r="N393" s="222"/>
      <c r="O393" s="222"/>
      <c r="P393" s="222"/>
      <c r="Q393" s="222"/>
      <c r="R393" s="223"/>
      <c r="S393" s="223"/>
      <c r="T393" s="223"/>
      <c r="U393" s="223"/>
      <c r="V393" s="223"/>
      <c r="W393" s="223"/>
      <c r="X393" s="223"/>
      <c r="Y393" s="223"/>
      <c r="Z393" s="212"/>
      <c r="AA393" s="212"/>
      <c r="AB393" s="212"/>
      <c r="AC393" s="212"/>
      <c r="AD393" s="212"/>
      <c r="AE393" s="212"/>
      <c r="AF393" s="212"/>
      <c r="AG393" s="212" t="s">
        <v>143</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53" t="s">
        <v>426</v>
      </c>
      <c r="D394" s="225"/>
      <c r="E394" s="226">
        <v>46</v>
      </c>
      <c r="F394" s="223"/>
      <c r="G394" s="223"/>
      <c r="H394" s="223"/>
      <c r="I394" s="223"/>
      <c r="J394" s="223"/>
      <c r="K394" s="223"/>
      <c r="L394" s="223"/>
      <c r="M394" s="223"/>
      <c r="N394" s="222"/>
      <c r="O394" s="222"/>
      <c r="P394" s="222"/>
      <c r="Q394" s="222"/>
      <c r="R394" s="223"/>
      <c r="S394" s="223"/>
      <c r="T394" s="223"/>
      <c r="U394" s="223"/>
      <c r="V394" s="223"/>
      <c r="W394" s="223"/>
      <c r="X394" s="223"/>
      <c r="Y394" s="223"/>
      <c r="Z394" s="212"/>
      <c r="AA394" s="212"/>
      <c r="AB394" s="212"/>
      <c r="AC394" s="212"/>
      <c r="AD394" s="212"/>
      <c r="AE394" s="212"/>
      <c r="AF394" s="212"/>
      <c r="AG394" s="212" t="s">
        <v>143</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53" t="s">
        <v>427</v>
      </c>
      <c r="D395" s="225"/>
      <c r="E395" s="226">
        <v>56</v>
      </c>
      <c r="F395" s="223"/>
      <c r="G395" s="223"/>
      <c r="H395" s="223"/>
      <c r="I395" s="223"/>
      <c r="J395" s="223"/>
      <c r="K395" s="223"/>
      <c r="L395" s="223"/>
      <c r="M395" s="223"/>
      <c r="N395" s="222"/>
      <c r="O395" s="222"/>
      <c r="P395" s="222"/>
      <c r="Q395" s="222"/>
      <c r="R395" s="223"/>
      <c r="S395" s="223"/>
      <c r="T395" s="223"/>
      <c r="U395" s="223"/>
      <c r="V395" s="223"/>
      <c r="W395" s="223"/>
      <c r="X395" s="223"/>
      <c r="Y395" s="223"/>
      <c r="Z395" s="212"/>
      <c r="AA395" s="212"/>
      <c r="AB395" s="212"/>
      <c r="AC395" s="212"/>
      <c r="AD395" s="212"/>
      <c r="AE395" s="212"/>
      <c r="AF395" s="212"/>
      <c r="AG395" s="212" t="s">
        <v>143</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53" t="s">
        <v>428</v>
      </c>
      <c r="D396" s="225"/>
      <c r="E396" s="226">
        <v>56</v>
      </c>
      <c r="F396" s="223"/>
      <c r="G396" s="223"/>
      <c r="H396" s="223"/>
      <c r="I396" s="223"/>
      <c r="J396" s="223"/>
      <c r="K396" s="223"/>
      <c r="L396" s="223"/>
      <c r="M396" s="223"/>
      <c r="N396" s="222"/>
      <c r="O396" s="222"/>
      <c r="P396" s="222"/>
      <c r="Q396" s="222"/>
      <c r="R396" s="223"/>
      <c r="S396" s="223"/>
      <c r="T396" s="223"/>
      <c r="U396" s="223"/>
      <c r="V396" s="223"/>
      <c r="W396" s="223"/>
      <c r="X396" s="223"/>
      <c r="Y396" s="223"/>
      <c r="Z396" s="212"/>
      <c r="AA396" s="212"/>
      <c r="AB396" s="212"/>
      <c r="AC396" s="212"/>
      <c r="AD396" s="212"/>
      <c r="AE396" s="212"/>
      <c r="AF396" s="212"/>
      <c r="AG396" s="212" t="s">
        <v>143</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53" t="s">
        <v>429</v>
      </c>
      <c r="D397" s="225"/>
      <c r="E397" s="226">
        <v>85</v>
      </c>
      <c r="F397" s="223"/>
      <c r="G397" s="223"/>
      <c r="H397" s="223"/>
      <c r="I397" s="223"/>
      <c r="J397" s="223"/>
      <c r="K397" s="223"/>
      <c r="L397" s="223"/>
      <c r="M397" s="223"/>
      <c r="N397" s="222"/>
      <c r="O397" s="222"/>
      <c r="P397" s="222"/>
      <c r="Q397" s="222"/>
      <c r="R397" s="223"/>
      <c r="S397" s="223"/>
      <c r="T397" s="223"/>
      <c r="U397" s="223"/>
      <c r="V397" s="223"/>
      <c r="W397" s="223"/>
      <c r="X397" s="223"/>
      <c r="Y397" s="223"/>
      <c r="Z397" s="212"/>
      <c r="AA397" s="212"/>
      <c r="AB397" s="212"/>
      <c r="AC397" s="212"/>
      <c r="AD397" s="212"/>
      <c r="AE397" s="212"/>
      <c r="AF397" s="212"/>
      <c r="AG397" s="212" t="s">
        <v>143</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3" t="s">
        <v>430</v>
      </c>
      <c r="D398" s="225"/>
      <c r="E398" s="226">
        <v>30</v>
      </c>
      <c r="F398" s="223"/>
      <c r="G398" s="223"/>
      <c r="H398" s="223"/>
      <c r="I398" s="223"/>
      <c r="J398" s="223"/>
      <c r="K398" s="223"/>
      <c r="L398" s="223"/>
      <c r="M398" s="223"/>
      <c r="N398" s="222"/>
      <c r="O398" s="222"/>
      <c r="P398" s="222"/>
      <c r="Q398" s="222"/>
      <c r="R398" s="223"/>
      <c r="S398" s="223"/>
      <c r="T398" s="223"/>
      <c r="U398" s="223"/>
      <c r="V398" s="223"/>
      <c r="W398" s="223"/>
      <c r="X398" s="223"/>
      <c r="Y398" s="223"/>
      <c r="Z398" s="212"/>
      <c r="AA398" s="212"/>
      <c r="AB398" s="212"/>
      <c r="AC398" s="212"/>
      <c r="AD398" s="212"/>
      <c r="AE398" s="212"/>
      <c r="AF398" s="212"/>
      <c r="AG398" s="212" t="s">
        <v>143</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53" t="s">
        <v>431</v>
      </c>
      <c r="D399" s="225"/>
      <c r="E399" s="226">
        <v>30</v>
      </c>
      <c r="F399" s="223"/>
      <c r="G399" s="223"/>
      <c r="H399" s="223"/>
      <c r="I399" s="223"/>
      <c r="J399" s="223"/>
      <c r="K399" s="223"/>
      <c r="L399" s="223"/>
      <c r="M399" s="223"/>
      <c r="N399" s="222"/>
      <c r="O399" s="222"/>
      <c r="P399" s="222"/>
      <c r="Q399" s="222"/>
      <c r="R399" s="223"/>
      <c r="S399" s="223"/>
      <c r="T399" s="223"/>
      <c r="U399" s="223"/>
      <c r="V399" s="223"/>
      <c r="W399" s="223"/>
      <c r="X399" s="223"/>
      <c r="Y399" s="223"/>
      <c r="Z399" s="212"/>
      <c r="AA399" s="212"/>
      <c r="AB399" s="212"/>
      <c r="AC399" s="212"/>
      <c r="AD399" s="212"/>
      <c r="AE399" s="212"/>
      <c r="AF399" s="212"/>
      <c r="AG399" s="212" t="s">
        <v>143</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53" t="s">
        <v>235</v>
      </c>
      <c r="D400" s="225"/>
      <c r="E400" s="226">
        <v>445</v>
      </c>
      <c r="F400" s="223"/>
      <c r="G400" s="223"/>
      <c r="H400" s="223"/>
      <c r="I400" s="223"/>
      <c r="J400" s="223"/>
      <c r="K400" s="223"/>
      <c r="L400" s="223"/>
      <c r="M400" s="223"/>
      <c r="N400" s="222"/>
      <c r="O400" s="222"/>
      <c r="P400" s="222"/>
      <c r="Q400" s="222"/>
      <c r="R400" s="223"/>
      <c r="S400" s="223"/>
      <c r="T400" s="223"/>
      <c r="U400" s="223"/>
      <c r="V400" s="223"/>
      <c r="W400" s="223"/>
      <c r="X400" s="223"/>
      <c r="Y400" s="223"/>
      <c r="Z400" s="212"/>
      <c r="AA400" s="212"/>
      <c r="AB400" s="212"/>
      <c r="AC400" s="212"/>
      <c r="AD400" s="212"/>
      <c r="AE400" s="212"/>
      <c r="AF400" s="212"/>
      <c r="AG400" s="212" t="s">
        <v>143</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53" t="s">
        <v>432</v>
      </c>
      <c r="D401" s="225"/>
      <c r="E401" s="226"/>
      <c r="F401" s="223"/>
      <c r="G401" s="223"/>
      <c r="H401" s="223"/>
      <c r="I401" s="223"/>
      <c r="J401" s="223"/>
      <c r="K401" s="223"/>
      <c r="L401" s="223"/>
      <c r="M401" s="223"/>
      <c r="N401" s="222"/>
      <c r="O401" s="222"/>
      <c r="P401" s="222"/>
      <c r="Q401" s="222"/>
      <c r="R401" s="223"/>
      <c r="S401" s="223"/>
      <c r="T401" s="223"/>
      <c r="U401" s="223"/>
      <c r="V401" s="223"/>
      <c r="W401" s="223"/>
      <c r="X401" s="223"/>
      <c r="Y401" s="223"/>
      <c r="Z401" s="212"/>
      <c r="AA401" s="212"/>
      <c r="AB401" s="212"/>
      <c r="AC401" s="212"/>
      <c r="AD401" s="212"/>
      <c r="AE401" s="212"/>
      <c r="AF401" s="212"/>
      <c r="AG401" s="212" t="s">
        <v>143</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53" t="s">
        <v>236</v>
      </c>
      <c r="D402" s="225"/>
      <c r="E402" s="226"/>
      <c r="F402" s="223"/>
      <c r="G402" s="223"/>
      <c r="H402" s="223"/>
      <c r="I402" s="223"/>
      <c r="J402" s="223"/>
      <c r="K402" s="223"/>
      <c r="L402" s="223"/>
      <c r="M402" s="223"/>
      <c r="N402" s="222"/>
      <c r="O402" s="222"/>
      <c r="P402" s="222"/>
      <c r="Q402" s="222"/>
      <c r="R402" s="223"/>
      <c r="S402" s="223"/>
      <c r="T402" s="223"/>
      <c r="U402" s="223"/>
      <c r="V402" s="223"/>
      <c r="W402" s="223"/>
      <c r="X402" s="223"/>
      <c r="Y402" s="223"/>
      <c r="Z402" s="212"/>
      <c r="AA402" s="212"/>
      <c r="AB402" s="212"/>
      <c r="AC402" s="212"/>
      <c r="AD402" s="212"/>
      <c r="AE402" s="212"/>
      <c r="AF402" s="212"/>
      <c r="AG402" s="212" t="s">
        <v>143</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53" t="s">
        <v>433</v>
      </c>
      <c r="D403" s="225"/>
      <c r="E403" s="226">
        <v>166</v>
      </c>
      <c r="F403" s="223"/>
      <c r="G403" s="223"/>
      <c r="H403" s="223"/>
      <c r="I403" s="223"/>
      <c r="J403" s="223"/>
      <c r="K403" s="223"/>
      <c r="L403" s="223"/>
      <c r="M403" s="223"/>
      <c r="N403" s="222"/>
      <c r="O403" s="222"/>
      <c r="P403" s="222"/>
      <c r="Q403" s="222"/>
      <c r="R403" s="223"/>
      <c r="S403" s="223"/>
      <c r="T403" s="223"/>
      <c r="U403" s="223"/>
      <c r="V403" s="223"/>
      <c r="W403" s="223"/>
      <c r="X403" s="223"/>
      <c r="Y403" s="223"/>
      <c r="Z403" s="212"/>
      <c r="AA403" s="212"/>
      <c r="AB403" s="212"/>
      <c r="AC403" s="212"/>
      <c r="AD403" s="212"/>
      <c r="AE403" s="212"/>
      <c r="AF403" s="212"/>
      <c r="AG403" s="212" t="s">
        <v>143</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53" t="s">
        <v>434</v>
      </c>
      <c r="D404" s="225"/>
      <c r="E404" s="226">
        <v>166</v>
      </c>
      <c r="F404" s="223"/>
      <c r="G404" s="223"/>
      <c r="H404" s="223"/>
      <c r="I404" s="223"/>
      <c r="J404" s="223"/>
      <c r="K404" s="223"/>
      <c r="L404" s="223"/>
      <c r="M404" s="223"/>
      <c r="N404" s="222"/>
      <c r="O404" s="222"/>
      <c r="P404" s="222"/>
      <c r="Q404" s="222"/>
      <c r="R404" s="223"/>
      <c r="S404" s="223"/>
      <c r="T404" s="223"/>
      <c r="U404" s="223"/>
      <c r="V404" s="223"/>
      <c r="W404" s="223"/>
      <c r="X404" s="223"/>
      <c r="Y404" s="223"/>
      <c r="Z404" s="212"/>
      <c r="AA404" s="212"/>
      <c r="AB404" s="212"/>
      <c r="AC404" s="212"/>
      <c r="AD404" s="212"/>
      <c r="AE404" s="212"/>
      <c r="AF404" s="212"/>
      <c r="AG404" s="212" t="s">
        <v>143</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53" t="s">
        <v>435</v>
      </c>
      <c r="D405" s="225"/>
      <c r="E405" s="226">
        <v>166</v>
      </c>
      <c r="F405" s="223"/>
      <c r="G405" s="223"/>
      <c r="H405" s="223"/>
      <c r="I405" s="223"/>
      <c r="J405" s="223"/>
      <c r="K405" s="223"/>
      <c r="L405" s="223"/>
      <c r="M405" s="223"/>
      <c r="N405" s="222"/>
      <c r="O405" s="222"/>
      <c r="P405" s="222"/>
      <c r="Q405" s="222"/>
      <c r="R405" s="223"/>
      <c r="S405" s="223"/>
      <c r="T405" s="223"/>
      <c r="U405" s="223"/>
      <c r="V405" s="223"/>
      <c r="W405" s="223"/>
      <c r="X405" s="223"/>
      <c r="Y405" s="223"/>
      <c r="Z405" s="212"/>
      <c r="AA405" s="212"/>
      <c r="AB405" s="212"/>
      <c r="AC405" s="212"/>
      <c r="AD405" s="212"/>
      <c r="AE405" s="212"/>
      <c r="AF405" s="212"/>
      <c r="AG405" s="212" t="s">
        <v>143</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53" t="s">
        <v>436</v>
      </c>
      <c r="D406" s="225"/>
      <c r="E406" s="226">
        <v>110</v>
      </c>
      <c r="F406" s="223"/>
      <c r="G406" s="223"/>
      <c r="H406" s="223"/>
      <c r="I406" s="223"/>
      <c r="J406" s="223"/>
      <c r="K406" s="223"/>
      <c r="L406" s="223"/>
      <c r="M406" s="223"/>
      <c r="N406" s="222"/>
      <c r="O406" s="222"/>
      <c r="P406" s="222"/>
      <c r="Q406" s="222"/>
      <c r="R406" s="223"/>
      <c r="S406" s="223"/>
      <c r="T406" s="223"/>
      <c r="U406" s="223"/>
      <c r="V406" s="223"/>
      <c r="W406" s="223"/>
      <c r="X406" s="223"/>
      <c r="Y406" s="223"/>
      <c r="Z406" s="212"/>
      <c r="AA406" s="212"/>
      <c r="AB406" s="212"/>
      <c r="AC406" s="212"/>
      <c r="AD406" s="212"/>
      <c r="AE406" s="212"/>
      <c r="AF406" s="212"/>
      <c r="AG406" s="212" t="s">
        <v>143</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53" t="s">
        <v>437</v>
      </c>
      <c r="D407" s="225"/>
      <c r="E407" s="226">
        <v>110</v>
      </c>
      <c r="F407" s="223"/>
      <c r="G407" s="223"/>
      <c r="H407" s="223"/>
      <c r="I407" s="223"/>
      <c r="J407" s="223"/>
      <c r="K407" s="223"/>
      <c r="L407" s="223"/>
      <c r="M407" s="223"/>
      <c r="N407" s="222"/>
      <c r="O407" s="222"/>
      <c r="P407" s="222"/>
      <c r="Q407" s="222"/>
      <c r="R407" s="223"/>
      <c r="S407" s="223"/>
      <c r="T407" s="223"/>
      <c r="U407" s="223"/>
      <c r="V407" s="223"/>
      <c r="W407" s="223"/>
      <c r="X407" s="223"/>
      <c r="Y407" s="223"/>
      <c r="Z407" s="212"/>
      <c r="AA407" s="212"/>
      <c r="AB407" s="212"/>
      <c r="AC407" s="212"/>
      <c r="AD407" s="212"/>
      <c r="AE407" s="212"/>
      <c r="AF407" s="212"/>
      <c r="AG407" s="212" t="s">
        <v>143</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53" t="s">
        <v>438</v>
      </c>
      <c r="D408" s="225"/>
      <c r="E408" s="226">
        <v>166</v>
      </c>
      <c r="F408" s="223"/>
      <c r="G408" s="223"/>
      <c r="H408" s="223"/>
      <c r="I408" s="223"/>
      <c r="J408" s="223"/>
      <c r="K408" s="223"/>
      <c r="L408" s="223"/>
      <c r="M408" s="223"/>
      <c r="N408" s="222"/>
      <c r="O408" s="222"/>
      <c r="P408" s="222"/>
      <c r="Q408" s="222"/>
      <c r="R408" s="223"/>
      <c r="S408" s="223"/>
      <c r="T408" s="223"/>
      <c r="U408" s="223"/>
      <c r="V408" s="223"/>
      <c r="W408" s="223"/>
      <c r="X408" s="223"/>
      <c r="Y408" s="223"/>
      <c r="Z408" s="212"/>
      <c r="AA408" s="212"/>
      <c r="AB408" s="212"/>
      <c r="AC408" s="212"/>
      <c r="AD408" s="212"/>
      <c r="AE408" s="212"/>
      <c r="AF408" s="212"/>
      <c r="AG408" s="212" t="s">
        <v>143</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53" t="s">
        <v>439</v>
      </c>
      <c r="D409" s="225"/>
      <c r="E409" s="226">
        <v>166</v>
      </c>
      <c r="F409" s="223"/>
      <c r="G409" s="223"/>
      <c r="H409" s="223"/>
      <c r="I409" s="223"/>
      <c r="J409" s="223"/>
      <c r="K409" s="223"/>
      <c r="L409" s="223"/>
      <c r="M409" s="223"/>
      <c r="N409" s="222"/>
      <c r="O409" s="222"/>
      <c r="P409" s="222"/>
      <c r="Q409" s="222"/>
      <c r="R409" s="223"/>
      <c r="S409" s="223"/>
      <c r="T409" s="223"/>
      <c r="U409" s="223"/>
      <c r="V409" s="223"/>
      <c r="W409" s="223"/>
      <c r="X409" s="223"/>
      <c r="Y409" s="223"/>
      <c r="Z409" s="212"/>
      <c r="AA409" s="212"/>
      <c r="AB409" s="212"/>
      <c r="AC409" s="212"/>
      <c r="AD409" s="212"/>
      <c r="AE409" s="212"/>
      <c r="AF409" s="212"/>
      <c r="AG409" s="212" t="s">
        <v>143</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53" t="s">
        <v>440</v>
      </c>
      <c r="D410" s="225"/>
      <c r="E410" s="226">
        <v>166</v>
      </c>
      <c r="F410" s="223"/>
      <c r="G410" s="223"/>
      <c r="H410" s="223"/>
      <c r="I410" s="223"/>
      <c r="J410" s="223"/>
      <c r="K410" s="223"/>
      <c r="L410" s="223"/>
      <c r="M410" s="223"/>
      <c r="N410" s="222"/>
      <c r="O410" s="222"/>
      <c r="P410" s="222"/>
      <c r="Q410" s="222"/>
      <c r="R410" s="223"/>
      <c r="S410" s="223"/>
      <c r="T410" s="223"/>
      <c r="U410" s="223"/>
      <c r="V410" s="223"/>
      <c r="W410" s="223"/>
      <c r="X410" s="223"/>
      <c r="Y410" s="223"/>
      <c r="Z410" s="212"/>
      <c r="AA410" s="212"/>
      <c r="AB410" s="212"/>
      <c r="AC410" s="212"/>
      <c r="AD410" s="212"/>
      <c r="AE410" s="212"/>
      <c r="AF410" s="212"/>
      <c r="AG410" s="212" t="s">
        <v>143</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3" x14ac:dyDescent="0.2">
      <c r="A411" s="219"/>
      <c r="B411" s="220"/>
      <c r="C411" s="253" t="s">
        <v>441</v>
      </c>
      <c r="D411" s="225"/>
      <c r="E411" s="226">
        <v>110</v>
      </c>
      <c r="F411" s="223"/>
      <c r="G411" s="223"/>
      <c r="H411" s="223"/>
      <c r="I411" s="223"/>
      <c r="J411" s="223"/>
      <c r="K411" s="223"/>
      <c r="L411" s="223"/>
      <c r="M411" s="223"/>
      <c r="N411" s="222"/>
      <c r="O411" s="222"/>
      <c r="P411" s="222"/>
      <c r="Q411" s="222"/>
      <c r="R411" s="223"/>
      <c r="S411" s="223"/>
      <c r="T411" s="223"/>
      <c r="U411" s="223"/>
      <c r="V411" s="223"/>
      <c r="W411" s="223"/>
      <c r="X411" s="223"/>
      <c r="Y411" s="223"/>
      <c r="Z411" s="212"/>
      <c r="AA411" s="212"/>
      <c r="AB411" s="212"/>
      <c r="AC411" s="212"/>
      <c r="AD411" s="212"/>
      <c r="AE411" s="212"/>
      <c r="AF411" s="212"/>
      <c r="AG411" s="212" t="s">
        <v>143</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53" t="s">
        <v>442</v>
      </c>
      <c r="D412" s="225"/>
      <c r="E412" s="226">
        <v>37</v>
      </c>
      <c r="F412" s="223"/>
      <c r="G412" s="223"/>
      <c r="H412" s="223"/>
      <c r="I412" s="223"/>
      <c r="J412" s="223"/>
      <c r="K412" s="223"/>
      <c r="L412" s="223"/>
      <c r="M412" s="223"/>
      <c r="N412" s="222"/>
      <c r="O412" s="222"/>
      <c r="P412" s="222"/>
      <c r="Q412" s="222"/>
      <c r="R412" s="223"/>
      <c r="S412" s="223"/>
      <c r="T412" s="223"/>
      <c r="U412" s="223"/>
      <c r="V412" s="223"/>
      <c r="W412" s="223"/>
      <c r="X412" s="223"/>
      <c r="Y412" s="223"/>
      <c r="Z412" s="212"/>
      <c r="AA412" s="212"/>
      <c r="AB412" s="212"/>
      <c r="AC412" s="212"/>
      <c r="AD412" s="212"/>
      <c r="AE412" s="212"/>
      <c r="AF412" s="212"/>
      <c r="AG412" s="212" t="s">
        <v>143</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53" t="s">
        <v>443</v>
      </c>
      <c r="D413" s="225"/>
      <c r="E413" s="226">
        <v>22</v>
      </c>
      <c r="F413" s="223"/>
      <c r="G413" s="223"/>
      <c r="H413" s="223"/>
      <c r="I413" s="223"/>
      <c r="J413" s="223"/>
      <c r="K413" s="223"/>
      <c r="L413" s="223"/>
      <c r="M413" s="223"/>
      <c r="N413" s="222"/>
      <c r="O413" s="222"/>
      <c r="P413" s="222"/>
      <c r="Q413" s="222"/>
      <c r="R413" s="223"/>
      <c r="S413" s="223"/>
      <c r="T413" s="223"/>
      <c r="U413" s="223"/>
      <c r="V413" s="223"/>
      <c r="W413" s="223"/>
      <c r="X413" s="223"/>
      <c r="Y413" s="223"/>
      <c r="Z413" s="212"/>
      <c r="AA413" s="212"/>
      <c r="AB413" s="212"/>
      <c r="AC413" s="212"/>
      <c r="AD413" s="212"/>
      <c r="AE413" s="212"/>
      <c r="AF413" s="212"/>
      <c r="AG413" s="212" t="s">
        <v>143</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3" x14ac:dyDescent="0.2">
      <c r="A414" s="219"/>
      <c r="B414" s="220"/>
      <c r="C414" s="253" t="s">
        <v>444</v>
      </c>
      <c r="D414" s="225"/>
      <c r="E414" s="226">
        <v>130</v>
      </c>
      <c r="F414" s="223"/>
      <c r="G414" s="223"/>
      <c r="H414" s="223"/>
      <c r="I414" s="223"/>
      <c r="J414" s="223"/>
      <c r="K414" s="223"/>
      <c r="L414" s="223"/>
      <c r="M414" s="223"/>
      <c r="N414" s="222"/>
      <c r="O414" s="222"/>
      <c r="P414" s="222"/>
      <c r="Q414" s="222"/>
      <c r="R414" s="223"/>
      <c r="S414" s="223"/>
      <c r="T414" s="223"/>
      <c r="U414" s="223"/>
      <c r="V414" s="223"/>
      <c r="W414" s="223"/>
      <c r="X414" s="223"/>
      <c r="Y414" s="223"/>
      <c r="Z414" s="212"/>
      <c r="AA414" s="212"/>
      <c r="AB414" s="212"/>
      <c r="AC414" s="212"/>
      <c r="AD414" s="212"/>
      <c r="AE414" s="212"/>
      <c r="AF414" s="212"/>
      <c r="AG414" s="212" t="s">
        <v>143</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53" t="s">
        <v>445</v>
      </c>
      <c r="D415" s="225"/>
      <c r="E415" s="226">
        <v>10</v>
      </c>
      <c r="F415" s="223"/>
      <c r="G415" s="223"/>
      <c r="H415" s="223"/>
      <c r="I415" s="223"/>
      <c r="J415" s="223"/>
      <c r="K415" s="223"/>
      <c r="L415" s="223"/>
      <c r="M415" s="223"/>
      <c r="N415" s="222"/>
      <c r="O415" s="222"/>
      <c r="P415" s="222"/>
      <c r="Q415" s="222"/>
      <c r="R415" s="223"/>
      <c r="S415" s="223"/>
      <c r="T415" s="223"/>
      <c r="U415" s="223"/>
      <c r="V415" s="223"/>
      <c r="W415" s="223"/>
      <c r="X415" s="223"/>
      <c r="Y415" s="223"/>
      <c r="Z415" s="212"/>
      <c r="AA415" s="212"/>
      <c r="AB415" s="212"/>
      <c r="AC415" s="212"/>
      <c r="AD415" s="212"/>
      <c r="AE415" s="212"/>
      <c r="AF415" s="212"/>
      <c r="AG415" s="212" t="s">
        <v>143</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53" t="s">
        <v>446</v>
      </c>
      <c r="D416" s="225"/>
      <c r="E416" s="226">
        <v>10</v>
      </c>
      <c r="F416" s="223"/>
      <c r="G416" s="223"/>
      <c r="H416" s="223"/>
      <c r="I416" s="223"/>
      <c r="J416" s="223"/>
      <c r="K416" s="223"/>
      <c r="L416" s="223"/>
      <c r="M416" s="223"/>
      <c r="N416" s="222"/>
      <c r="O416" s="222"/>
      <c r="P416" s="222"/>
      <c r="Q416" s="222"/>
      <c r="R416" s="223"/>
      <c r="S416" s="223"/>
      <c r="T416" s="223"/>
      <c r="U416" s="223"/>
      <c r="V416" s="223"/>
      <c r="W416" s="223"/>
      <c r="X416" s="223"/>
      <c r="Y416" s="223"/>
      <c r="Z416" s="212"/>
      <c r="AA416" s="212"/>
      <c r="AB416" s="212"/>
      <c r="AC416" s="212"/>
      <c r="AD416" s="212"/>
      <c r="AE416" s="212"/>
      <c r="AF416" s="212"/>
      <c r="AG416" s="212" t="s">
        <v>143</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53" t="s">
        <v>447</v>
      </c>
      <c r="D417" s="225"/>
      <c r="E417" s="226">
        <v>17</v>
      </c>
      <c r="F417" s="223"/>
      <c r="G417" s="223"/>
      <c r="H417" s="223"/>
      <c r="I417" s="223"/>
      <c r="J417" s="223"/>
      <c r="K417" s="223"/>
      <c r="L417" s="223"/>
      <c r="M417" s="223"/>
      <c r="N417" s="222"/>
      <c r="O417" s="222"/>
      <c r="P417" s="222"/>
      <c r="Q417" s="222"/>
      <c r="R417" s="223"/>
      <c r="S417" s="223"/>
      <c r="T417" s="223"/>
      <c r="U417" s="223"/>
      <c r="V417" s="223"/>
      <c r="W417" s="223"/>
      <c r="X417" s="223"/>
      <c r="Y417" s="223"/>
      <c r="Z417" s="212"/>
      <c r="AA417" s="212"/>
      <c r="AB417" s="212"/>
      <c r="AC417" s="212"/>
      <c r="AD417" s="212"/>
      <c r="AE417" s="212"/>
      <c r="AF417" s="212"/>
      <c r="AG417" s="212" t="s">
        <v>143</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53" t="s">
        <v>448</v>
      </c>
      <c r="D418" s="225"/>
      <c r="E418" s="226">
        <v>10</v>
      </c>
      <c r="F418" s="223"/>
      <c r="G418" s="223"/>
      <c r="H418" s="223"/>
      <c r="I418" s="223"/>
      <c r="J418" s="223"/>
      <c r="K418" s="223"/>
      <c r="L418" s="223"/>
      <c r="M418" s="223"/>
      <c r="N418" s="222"/>
      <c r="O418" s="222"/>
      <c r="P418" s="222"/>
      <c r="Q418" s="222"/>
      <c r="R418" s="223"/>
      <c r="S418" s="223"/>
      <c r="T418" s="223"/>
      <c r="U418" s="223"/>
      <c r="V418" s="223"/>
      <c r="W418" s="223"/>
      <c r="X418" s="223"/>
      <c r="Y418" s="223"/>
      <c r="Z418" s="212"/>
      <c r="AA418" s="212"/>
      <c r="AB418" s="212"/>
      <c r="AC418" s="212"/>
      <c r="AD418" s="212"/>
      <c r="AE418" s="212"/>
      <c r="AF418" s="212"/>
      <c r="AG418" s="212" t="s">
        <v>143</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53" t="s">
        <v>449</v>
      </c>
      <c r="D419" s="225"/>
      <c r="E419" s="226">
        <v>10</v>
      </c>
      <c r="F419" s="223"/>
      <c r="G419" s="223"/>
      <c r="H419" s="223"/>
      <c r="I419" s="223"/>
      <c r="J419" s="223"/>
      <c r="K419" s="223"/>
      <c r="L419" s="223"/>
      <c r="M419" s="223"/>
      <c r="N419" s="222"/>
      <c r="O419" s="222"/>
      <c r="P419" s="222"/>
      <c r="Q419" s="222"/>
      <c r="R419" s="223"/>
      <c r="S419" s="223"/>
      <c r="T419" s="223"/>
      <c r="U419" s="223"/>
      <c r="V419" s="223"/>
      <c r="W419" s="223"/>
      <c r="X419" s="223"/>
      <c r="Y419" s="223"/>
      <c r="Z419" s="212"/>
      <c r="AA419" s="212"/>
      <c r="AB419" s="212"/>
      <c r="AC419" s="212"/>
      <c r="AD419" s="212"/>
      <c r="AE419" s="212"/>
      <c r="AF419" s="212"/>
      <c r="AG419" s="212" t="s">
        <v>143</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53" t="s">
        <v>450</v>
      </c>
      <c r="D420" s="225"/>
      <c r="E420" s="226">
        <v>62</v>
      </c>
      <c r="F420" s="223"/>
      <c r="G420" s="223"/>
      <c r="H420" s="223"/>
      <c r="I420" s="223"/>
      <c r="J420" s="223"/>
      <c r="K420" s="223"/>
      <c r="L420" s="223"/>
      <c r="M420" s="223"/>
      <c r="N420" s="222"/>
      <c r="O420" s="222"/>
      <c r="P420" s="222"/>
      <c r="Q420" s="222"/>
      <c r="R420" s="223"/>
      <c r="S420" s="223"/>
      <c r="T420" s="223"/>
      <c r="U420" s="223"/>
      <c r="V420" s="223"/>
      <c r="W420" s="223"/>
      <c r="X420" s="223"/>
      <c r="Y420" s="223"/>
      <c r="Z420" s="212"/>
      <c r="AA420" s="212"/>
      <c r="AB420" s="212"/>
      <c r="AC420" s="212"/>
      <c r="AD420" s="212"/>
      <c r="AE420" s="212"/>
      <c r="AF420" s="212"/>
      <c r="AG420" s="212" t="s">
        <v>143</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53" t="s">
        <v>237</v>
      </c>
      <c r="D421" s="225"/>
      <c r="E421" s="226">
        <v>386</v>
      </c>
      <c r="F421" s="223"/>
      <c r="G421" s="223"/>
      <c r="H421" s="223"/>
      <c r="I421" s="223"/>
      <c r="J421" s="223"/>
      <c r="K421" s="223"/>
      <c r="L421" s="223"/>
      <c r="M421" s="223"/>
      <c r="N421" s="222"/>
      <c r="O421" s="222"/>
      <c r="P421" s="222"/>
      <c r="Q421" s="222"/>
      <c r="R421" s="223"/>
      <c r="S421" s="223"/>
      <c r="T421" s="223"/>
      <c r="U421" s="223"/>
      <c r="V421" s="223"/>
      <c r="W421" s="223"/>
      <c r="X421" s="223"/>
      <c r="Y421" s="223"/>
      <c r="Z421" s="212"/>
      <c r="AA421" s="212"/>
      <c r="AB421" s="212"/>
      <c r="AC421" s="212"/>
      <c r="AD421" s="212"/>
      <c r="AE421" s="212"/>
      <c r="AF421" s="212"/>
      <c r="AG421" s="212" t="s">
        <v>143</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3" x14ac:dyDescent="0.2">
      <c r="A422" s="219"/>
      <c r="B422" s="220"/>
      <c r="C422" s="253" t="s">
        <v>432</v>
      </c>
      <c r="D422" s="225"/>
      <c r="E422" s="226"/>
      <c r="F422" s="223"/>
      <c r="G422" s="223"/>
      <c r="H422" s="223"/>
      <c r="I422" s="223"/>
      <c r="J422" s="223"/>
      <c r="K422" s="223"/>
      <c r="L422" s="223"/>
      <c r="M422" s="223"/>
      <c r="N422" s="222"/>
      <c r="O422" s="222"/>
      <c r="P422" s="222"/>
      <c r="Q422" s="222"/>
      <c r="R422" s="223"/>
      <c r="S422" s="223"/>
      <c r="T422" s="223"/>
      <c r="U422" s="223"/>
      <c r="V422" s="223"/>
      <c r="W422" s="223"/>
      <c r="X422" s="223"/>
      <c r="Y422" s="223"/>
      <c r="Z422" s="212"/>
      <c r="AA422" s="212"/>
      <c r="AB422" s="212"/>
      <c r="AC422" s="212"/>
      <c r="AD422" s="212"/>
      <c r="AE422" s="212"/>
      <c r="AF422" s="212"/>
      <c r="AG422" s="212" t="s">
        <v>143</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53" t="s">
        <v>238</v>
      </c>
      <c r="D423" s="225"/>
      <c r="E423" s="226"/>
      <c r="F423" s="223"/>
      <c r="G423" s="223"/>
      <c r="H423" s="223"/>
      <c r="I423" s="223"/>
      <c r="J423" s="223"/>
      <c r="K423" s="223"/>
      <c r="L423" s="223"/>
      <c r="M423" s="223"/>
      <c r="N423" s="222"/>
      <c r="O423" s="222"/>
      <c r="P423" s="222"/>
      <c r="Q423" s="222"/>
      <c r="R423" s="223"/>
      <c r="S423" s="223"/>
      <c r="T423" s="223"/>
      <c r="U423" s="223"/>
      <c r="V423" s="223"/>
      <c r="W423" s="223"/>
      <c r="X423" s="223"/>
      <c r="Y423" s="223"/>
      <c r="Z423" s="212"/>
      <c r="AA423" s="212"/>
      <c r="AB423" s="212"/>
      <c r="AC423" s="212"/>
      <c r="AD423" s="212"/>
      <c r="AE423" s="212"/>
      <c r="AF423" s="212"/>
      <c r="AG423" s="212" t="s">
        <v>143</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53" t="s">
        <v>451</v>
      </c>
      <c r="D424" s="225"/>
      <c r="E424" s="226">
        <v>75</v>
      </c>
      <c r="F424" s="223"/>
      <c r="G424" s="223"/>
      <c r="H424" s="223"/>
      <c r="I424" s="223"/>
      <c r="J424" s="223"/>
      <c r="K424" s="223"/>
      <c r="L424" s="223"/>
      <c r="M424" s="223"/>
      <c r="N424" s="222"/>
      <c r="O424" s="222"/>
      <c r="P424" s="222"/>
      <c r="Q424" s="222"/>
      <c r="R424" s="223"/>
      <c r="S424" s="223"/>
      <c r="T424" s="223"/>
      <c r="U424" s="223"/>
      <c r="V424" s="223"/>
      <c r="W424" s="223"/>
      <c r="X424" s="223"/>
      <c r="Y424" s="223"/>
      <c r="Z424" s="212"/>
      <c r="AA424" s="212"/>
      <c r="AB424" s="212"/>
      <c r="AC424" s="212"/>
      <c r="AD424" s="212"/>
      <c r="AE424" s="212"/>
      <c r="AF424" s="212"/>
      <c r="AG424" s="212" t="s">
        <v>143</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53" t="s">
        <v>452</v>
      </c>
      <c r="D425" s="225"/>
      <c r="E425" s="226">
        <v>32</v>
      </c>
      <c r="F425" s="223"/>
      <c r="G425" s="223"/>
      <c r="H425" s="223"/>
      <c r="I425" s="223"/>
      <c r="J425" s="223"/>
      <c r="K425" s="223"/>
      <c r="L425" s="223"/>
      <c r="M425" s="223"/>
      <c r="N425" s="222"/>
      <c r="O425" s="222"/>
      <c r="P425" s="222"/>
      <c r="Q425" s="222"/>
      <c r="R425" s="223"/>
      <c r="S425" s="223"/>
      <c r="T425" s="223"/>
      <c r="U425" s="223"/>
      <c r="V425" s="223"/>
      <c r="W425" s="223"/>
      <c r="X425" s="223"/>
      <c r="Y425" s="223"/>
      <c r="Z425" s="212"/>
      <c r="AA425" s="212"/>
      <c r="AB425" s="212"/>
      <c r="AC425" s="212"/>
      <c r="AD425" s="212"/>
      <c r="AE425" s="212"/>
      <c r="AF425" s="212"/>
      <c r="AG425" s="212" t="s">
        <v>143</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
      <c r="A426" s="219"/>
      <c r="B426" s="220"/>
      <c r="C426" s="253" t="s">
        <v>453</v>
      </c>
      <c r="D426" s="225"/>
      <c r="E426" s="226">
        <v>110</v>
      </c>
      <c r="F426" s="223"/>
      <c r="G426" s="223"/>
      <c r="H426" s="223"/>
      <c r="I426" s="223"/>
      <c r="J426" s="223"/>
      <c r="K426" s="223"/>
      <c r="L426" s="223"/>
      <c r="M426" s="223"/>
      <c r="N426" s="222"/>
      <c r="O426" s="222"/>
      <c r="P426" s="222"/>
      <c r="Q426" s="222"/>
      <c r="R426" s="223"/>
      <c r="S426" s="223"/>
      <c r="T426" s="223"/>
      <c r="U426" s="223"/>
      <c r="V426" s="223"/>
      <c r="W426" s="223"/>
      <c r="X426" s="223"/>
      <c r="Y426" s="223"/>
      <c r="Z426" s="212"/>
      <c r="AA426" s="212"/>
      <c r="AB426" s="212"/>
      <c r="AC426" s="212"/>
      <c r="AD426" s="212"/>
      <c r="AE426" s="212"/>
      <c r="AF426" s="212"/>
      <c r="AG426" s="212" t="s">
        <v>143</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
      <c r="A427" s="219"/>
      <c r="B427" s="220"/>
      <c r="C427" s="253" t="s">
        <v>454</v>
      </c>
      <c r="D427" s="225"/>
      <c r="E427" s="226">
        <v>110</v>
      </c>
      <c r="F427" s="223"/>
      <c r="G427" s="223"/>
      <c r="H427" s="223"/>
      <c r="I427" s="223"/>
      <c r="J427" s="223"/>
      <c r="K427" s="223"/>
      <c r="L427" s="223"/>
      <c r="M427" s="223"/>
      <c r="N427" s="222"/>
      <c r="O427" s="222"/>
      <c r="P427" s="222"/>
      <c r="Q427" s="222"/>
      <c r="R427" s="223"/>
      <c r="S427" s="223"/>
      <c r="T427" s="223"/>
      <c r="U427" s="223"/>
      <c r="V427" s="223"/>
      <c r="W427" s="223"/>
      <c r="X427" s="223"/>
      <c r="Y427" s="223"/>
      <c r="Z427" s="212"/>
      <c r="AA427" s="212"/>
      <c r="AB427" s="212"/>
      <c r="AC427" s="212"/>
      <c r="AD427" s="212"/>
      <c r="AE427" s="212"/>
      <c r="AF427" s="212"/>
      <c r="AG427" s="212" t="s">
        <v>143</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
      <c r="A428" s="219"/>
      <c r="B428" s="220"/>
      <c r="C428" s="253" t="s">
        <v>455</v>
      </c>
      <c r="D428" s="225"/>
      <c r="E428" s="226">
        <v>10</v>
      </c>
      <c r="F428" s="223"/>
      <c r="G428" s="223"/>
      <c r="H428" s="223"/>
      <c r="I428" s="223"/>
      <c r="J428" s="223"/>
      <c r="K428" s="223"/>
      <c r="L428" s="223"/>
      <c r="M428" s="223"/>
      <c r="N428" s="222"/>
      <c r="O428" s="222"/>
      <c r="P428" s="222"/>
      <c r="Q428" s="222"/>
      <c r="R428" s="223"/>
      <c r="S428" s="223"/>
      <c r="T428" s="223"/>
      <c r="U428" s="223"/>
      <c r="V428" s="223"/>
      <c r="W428" s="223"/>
      <c r="X428" s="223"/>
      <c r="Y428" s="223"/>
      <c r="Z428" s="212"/>
      <c r="AA428" s="212"/>
      <c r="AB428" s="212"/>
      <c r="AC428" s="212"/>
      <c r="AD428" s="212"/>
      <c r="AE428" s="212"/>
      <c r="AF428" s="212"/>
      <c r="AG428" s="212" t="s">
        <v>143</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53" t="s">
        <v>456</v>
      </c>
      <c r="D429" s="225"/>
      <c r="E429" s="226">
        <v>10</v>
      </c>
      <c r="F429" s="223"/>
      <c r="G429" s="223"/>
      <c r="H429" s="223"/>
      <c r="I429" s="223"/>
      <c r="J429" s="223"/>
      <c r="K429" s="223"/>
      <c r="L429" s="223"/>
      <c r="M429" s="223"/>
      <c r="N429" s="222"/>
      <c r="O429" s="222"/>
      <c r="P429" s="222"/>
      <c r="Q429" s="222"/>
      <c r="R429" s="223"/>
      <c r="S429" s="223"/>
      <c r="T429" s="223"/>
      <c r="U429" s="223"/>
      <c r="V429" s="223"/>
      <c r="W429" s="223"/>
      <c r="X429" s="223"/>
      <c r="Y429" s="223"/>
      <c r="Z429" s="212"/>
      <c r="AA429" s="212"/>
      <c r="AB429" s="212"/>
      <c r="AC429" s="212"/>
      <c r="AD429" s="212"/>
      <c r="AE429" s="212"/>
      <c r="AF429" s="212"/>
      <c r="AG429" s="212" t="s">
        <v>143</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
      <c r="A430" s="219"/>
      <c r="B430" s="220"/>
      <c r="C430" s="253" t="s">
        <v>457</v>
      </c>
      <c r="D430" s="225"/>
      <c r="E430" s="226">
        <v>110</v>
      </c>
      <c r="F430" s="223"/>
      <c r="G430" s="223"/>
      <c r="H430" s="223"/>
      <c r="I430" s="223"/>
      <c r="J430" s="223"/>
      <c r="K430" s="223"/>
      <c r="L430" s="223"/>
      <c r="M430" s="223"/>
      <c r="N430" s="222"/>
      <c r="O430" s="222"/>
      <c r="P430" s="222"/>
      <c r="Q430" s="222"/>
      <c r="R430" s="223"/>
      <c r="S430" s="223"/>
      <c r="T430" s="223"/>
      <c r="U430" s="223"/>
      <c r="V430" s="223"/>
      <c r="W430" s="223"/>
      <c r="X430" s="223"/>
      <c r="Y430" s="223"/>
      <c r="Z430" s="212"/>
      <c r="AA430" s="212"/>
      <c r="AB430" s="212"/>
      <c r="AC430" s="212"/>
      <c r="AD430" s="212"/>
      <c r="AE430" s="212"/>
      <c r="AF430" s="212"/>
      <c r="AG430" s="212" t="s">
        <v>143</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3" x14ac:dyDescent="0.2">
      <c r="A431" s="219"/>
      <c r="B431" s="220"/>
      <c r="C431" s="253" t="s">
        <v>458</v>
      </c>
      <c r="D431" s="225"/>
      <c r="E431" s="226">
        <v>110</v>
      </c>
      <c r="F431" s="223"/>
      <c r="G431" s="223"/>
      <c r="H431" s="223"/>
      <c r="I431" s="223"/>
      <c r="J431" s="223"/>
      <c r="K431" s="223"/>
      <c r="L431" s="223"/>
      <c r="M431" s="223"/>
      <c r="N431" s="222"/>
      <c r="O431" s="222"/>
      <c r="P431" s="222"/>
      <c r="Q431" s="222"/>
      <c r="R431" s="223"/>
      <c r="S431" s="223"/>
      <c r="T431" s="223"/>
      <c r="U431" s="223"/>
      <c r="V431" s="223"/>
      <c r="W431" s="223"/>
      <c r="X431" s="223"/>
      <c r="Y431" s="223"/>
      <c r="Z431" s="212"/>
      <c r="AA431" s="212"/>
      <c r="AB431" s="212"/>
      <c r="AC431" s="212"/>
      <c r="AD431" s="212"/>
      <c r="AE431" s="212"/>
      <c r="AF431" s="212"/>
      <c r="AG431" s="212" t="s">
        <v>143</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19"/>
      <c r="B432" s="220"/>
      <c r="C432" s="253" t="s">
        <v>459</v>
      </c>
      <c r="D432" s="225"/>
      <c r="E432" s="226">
        <v>95</v>
      </c>
      <c r="F432" s="223"/>
      <c r="G432" s="223"/>
      <c r="H432" s="223"/>
      <c r="I432" s="223"/>
      <c r="J432" s="223"/>
      <c r="K432" s="223"/>
      <c r="L432" s="223"/>
      <c r="M432" s="223"/>
      <c r="N432" s="222"/>
      <c r="O432" s="222"/>
      <c r="P432" s="222"/>
      <c r="Q432" s="222"/>
      <c r="R432" s="223"/>
      <c r="S432" s="223"/>
      <c r="T432" s="223"/>
      <c r="U432" s="223"/>
      <c r="V432" s="223"/>
      <c r="W432" s="223"/>
      <c r="X432" s="223"/>
      <c r="Y432" s="223"/>
      <c r="Z432" s="212"/>
      <c r="AA432" s="212"/>
      <c r="AB432" s="212"/>
      <c r="AC432" s="212"/>
      <c r="AD432" s="212"/>
      <c r="AE432" s="212"/>
      <c r="AF432" s="212"/>
      <c r="AG432" s="212" t="s">
        <v>143</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53" t="s">
        <v>460</v>
      </c>
      <c r="D433" s="225"/>
      <c r="E433" s="226">
        <v>110</v>
      </c>
      <c r="F433" s="223"/>
      <c r="G433" s="223"/>
      <c r="H433" s="223"/>
      <c r="I433" s="223"/>
      <c r="J433" s="223"/>
      <c r="K433" s="223"/>
      <c r="L433" s="223"/>
      <c r="M433" s="223"/>
      <c r="N433" s="222"/>
      <c r="O433" s="222"/>
      <c r="P433" s="222"/>
      <c r="Q433" s="222"/>
      <c r="R433" s="223"/>
      <c r="S433" s="223"/>
      <c r="T433" s="223"/>
      <c r="U433" s="223"/>
      <c r="V433" s="223"/>
      <c r="W433" s="223"/>
      <c r="X433" s="223"/>
      <c r="Y433" s="223"/>
      <c r="Z433" s="212"/>
      <c r="AA433" s="212"/>
      <c r="AB433" s="212"/>
      <c r="AC433" s="212"/>
      <c r="AD433" s="212"/>
      <c r="AE433" s="212"/>
      <c r="AF433" s="212"/>
      <c r="AG433" s="212" t="s">
        <v>143</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53" t="s">
        <v>461</v>
      </c>
      <c r="D434" s="225"/>
      <c r="E434" s="226">
        <v>10</v>
      </c>
      <c r="F434" s="223"/>
      <c r="G434" s="223"/>
      <c r="H434" s="223"/>
      <c r="I434" s="223"/>
      <c r="J434" s="223"/>
      <c r="K434" s="223"/>
      <c r="L434" s="223"/>
      <c r="M434" s="223"/>
      <c r="N434" s="222"/>
      <c r="O434" s="222"/>
      <c r="P434" s="222"/>
      <c r="Q434" s="222"/>
      <c r="R434" s="223"/>
      <c r="S434" s="223"/>
      <c r="T434" s="223"/>
      <c r="U434" s="223"/>
      <c r="V434" s="223"/>
      <c r="W434" s="223"/>
      <c r="X434" s="223"/>
      <c r="Y434" s="223"/>
      <c r="Z434" s="212"/>
      <c r="AA434" s="212"/>
      <c r="AB434" s="212"/>
      <c r="AC434" s="212"/>
      <c r="AD434" s="212"/>
      <c r="AE434" s="212"/>
      <c r="AF434" s="212"/>
      <c r="AG434" s="212" t="s">
        <v>143</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53" t="s">
        <v>455</v>
      </c>
      <c r="D435" s="225"/>
      <c r="E435" s="226">
        <v>10</v>
      </c>
      <c r="F435" s="223"/>
      <c r="G435" s="223"/>
      <c r="H435" s="223"/>
      <c r="I435" s="223"/>
      <c r="J435" s="223"/>
      <c r="K435" s="223"/>
      <c r="L435" s="223"/>
      <c r="M435" s="223"/>
      <c r="N435" s="222"/>
      <c r="O435" s="222"/>
      <c r="P435" s="222"/>
      <c r="Q435" s="222"/>
      <c r="R435" s="223"/>
      <c r="S435" s="223"/>
      <c r="T435" s="223"/>
      <c r="U435" s="223"/>
      <c r="V435" s="223"/>
      <c r="W435" s="223"/>
      <c r="X435" s="223"/>
      <c r="Y435" s="223"/>
      <c r="Z435" s="212"/>
      <c r="AA435" s="212"/>
      <c r="AB435" s="212"/>
      <c r="AC435" s="212"/>
      <c r="AD435" s="212"/>
      <c r="AE435" s="212"/>
      <c r="AF435" s="212"/>
      <c r="AG435" s="212" t="s">
        <v>143</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19"/>
      <c r="B436" s="220"/>
      <c r="C436" s="253" t="s">
        <v>462</v>
      </c>
      <c r="D436" s="225"/>
      <c r="E436" s="226">
        <v>95</v>
      </c>
      <c r="F436" s="223"/>
      <c r="G436" s="223"/>
      <c r="H436" s="223"/>
      <c r="I436" s="223"/>
      <c r="J436" s="223"/>
      <c r="K436" s="223"/>
      <c r="L436" s="223"/>
      <c r="M436" s="223"/>
      <c r="N436" s="222"/>
      <c r="O436" s="222"/>
      <c r="P436" s="222"/>
      <c r="Q436" s="222"/>
      <c r="R436" s="223"/>
      <c r="S436" s="223"/>
      <c r="T436" s="223"/>
      <c r="U436" s="223"/>
      <c r="V436" s="223"/>
      <c r="W436" s="223"/>
      <c r="X436" s="223"/>
      <c r="Y436" s="223"/>
      <c r="Z436" s="212"/>
      <c r="AA436" s="212"/>
      <c r="AB436" s="212"/>
      <c r="AC436" s="212"/>
      <c r="AD436" s="212"/>
      <c r="AE436" s="212"/>
      <c r="AF436" s="212"/>
      <c r="AG436" s="212" t="s">
        <v>143</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19"/>
      <c r="B437" s="220"/>
      <c r="C437" s="253" t="s">
        <v>239</v>
      </c>
      <c r="D437" s="225"/>
      <c r="E437" s="226">
        <v>164</v>
      </c>
      <c r="F437" s="223"/>
      <c r="G437" s="223"/>
      <c r="H437" s="223"/>
      <c r="I437" s="223"/>
      <c r="J437" s="223"/>
      <c r="K437" s="223"/>
      <c r="L437" s="223"/>
      <c r="M437" s="223"/>
      <c r="N437" s="222"/>
      <c r="O437" s="222"/>
      <c r="P437" s="222"/>
      <c r="Q437" s="222"/>
      <c r="R437" s="223"/>
      <c r="S437" s="223"/>
      <c r="T437" s="223"/>
      <c r="U437" s="223"/>
      <c r="V437" s="223"/>
      <c r="W437" s="223"/>
      <c r="X437" s="223"/>
      <c r="Y437" s="223"/>
      <c r="Z437" s="212"/>
      <c r="AA437" s="212"/>
      <c r="AB437" s="212"/>
      <c r="AC437" s="212"/>
      <c r="AD437" s="212"/>
      <c r="AE437" s="212"/>
      <c r="AF437" s="212"/>
      <c r="AG437" s="212" t="s">
        <v>143</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19"/>
      <c r="B438" s="220"/>
      <c r="C438" s="253" t="s">
        <v>240</v>
      </c>
      <c r="D438" s="225"/>
      <c r="E438" s="226">
        <v>326</v>
      </c>
      <c r="F438" s="223"/>
      <c r="G438" s="223"/>
      <c r="H438" s="223"/>
      <c r="I438" s="223"/>
      <c r="J438" s="223"/>
      <c r="K438" s="223"/>
      <c r="L438" s="223"/>
      <c r="M438" s="223"/>
      <c r="N438" s="222"/>
      <c r="O438" s="222"/>
      <c r="P438" s="222"/>
      <c r="Q438" s="222"/>
      <c r="R438" s="223"/>
      <c r="S438" s="223"/>
      <c r="T438" s="223"/>
      <c r="U438" s="223"/>
      <c r="V438" s="223"/>
      <c r="W438" s="223"/>
      <c r="X438" s="223"/>
      <c r="Y438" s="223"/>
      <c r="Z438" s="212"/>
      <c r="AA438" s="212"/>
      <c r="AB438" s="212"/>
      <c r="AC438" s="212"/>
      <c r="AD438" s="212"/>
      <c r="AE438" s="212"/>
      <c r="AF438" s="212"/>
      <c r="AG438" s="212" t="s">
        <v>143</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53" t="s">
        <v>241</v>
      </c>
      <c r="D439" s="225"/>
      <c r="E439" s="226">
        <v>157</v>
      </c>
      <c r="F439" s="223"/>
      <c r="G439" s="223"/>
      <c r="H439" s="223"/>
      <c r="I439" s="223"/>
      <c r="J439" s="223"/>
      <c r="K439" s="223"/>
      <c r="L439" s="223"/>
      <c r="M439" s="223"/>
      <c r="N439" s="222"/>
      <c r="O439" s="222"/>
      <c r="P439" s="222"/>
      <c r="Q439" s="222"/>
      <c r="R439" s="223"/>
      <c r="S439" s="223"/>
      <c r="T439" s="223"/>
      <c r="U439" s="223"/>
      <c r="V439" s="223"/>
      <c r="W439" s="223"/>
      <c r="X439" s="223"/>
      <c r="Y439" s="223"/>
      <c r="Z439" s="212"/>
      <c r="AA439" s="212"/>
      <c r="AB439" s="212"/>
      <c r="AC439" s="212"/>
      <c r="AD439" s="212"/>
      <c r="AE439" s="212"/>
      <c r="AF439" s="212"/>
      <c r="AG439" s="212" t="s">
        <v>143</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19"/>
      <c r="B440" s="220"/>
      <c r="C440" s="253" t="s">
        <v>242</v>
      </c>
      <c r="D440" s="225"/>
      <c r="E440" s="226">
        <v>131</v>
      </c>
      <c r="F440" s="223"/>
      <c r="G440" s="223"/>
      <c r="H440" s="223"/>
      <c r="I440" s="223"/>
      <c r="J440" s="223"/>
      <c r="K440" s="223"/>
      <c r="L440" s="223"/>
      <c r="M440" s="223"/>
      <c r="N440" s="222"/>
      <c r="O440" s="222"/>
      <c r="P440" s="222"/>
      <c r="Q440" s="222"/>
      <c r="R440" s="223"/>
      <c r="S440" s="223"/>
      <c r="T440" s="223"/>
      <c r="U440" s="223"/>
      <c r="V440" s="223"/>
      <c r="W440" s="223"/>
      <c r="X440" s="223"/>
      <c r="Y440" s="223"/>
      <c r="Z440" s="212"/>
      <c r="AA440" s="212"/>
      <c r="AB440" s="212"/>
      <c r="AC440" s="212"/>
      <c r="AD440" s="212"/>
      <c r="AE440" s="212"/>
      <c r="AF440" s="212"/>
      <c r="AG440" s="212" t="s">
        <v>143</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53" t="s">
        <v>243</v>
      </c>
      <c r="D441" s="225"/>
      <c r="E441" s="226">
        <v>98</v>
      </c>
      <c r="F441" s="223"/>
      <c r="G441" s="223"/>
      <c r="H441" s="223"/>
      <c r="I441" s="223"/>
      <c r="J441" s="223"/>
      <c r="K441" s="223"/>
      <c r="L441" s="223"/>
      <c r="M441" s="223"/>
      <c r="N441" s="222"/>
      <c r="O441" s="222"/>
      <c r="P441" s="222"/>
      <c r="Q441" s="222"/>
      <c r="R441" s="223"/>
      <c r="S441" s="223"/>
      <c r="T441" s="223"/>
      <c r="U441" s="223"/>
      <c r="V441" s="223"/>
      <c r="W441" s="223"/>
      <c r="X441" s="223"/>
      <c r="Y441" s="223"/>
      <c r="Z441" s="212"/>
      <c r="AA441" s="212"/>
      <c r="AB441" s="212"/>
      <c r="AC441" s="212"/>
      <c r="AD441" s="212"/>
      <c r="AE441" s="212"/>
      <c r="AF441" s="212"/>
      <c r="AG441" s="212" t="s">
        <v>143</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2" x14ac:dyDescent="0.2">
      <c r="A442" s="219"/>
      <c r="B442" s="220"/>
      <c r="C442" s="254"/>
      <c r="D442" s="244"/>
      <c r="E442" s="244"/>
      <c r="F442" s="244"/>
      <c r="G442" s="244"/>
      <c r="H442" s="223"/>
      <c r="I442" s="223"/>
      <c r="J442" s="223"/>
      <c r="K442" s="223"/>
      <c r="L442" s="223"/>
      <c r="M442" s="223"/>
      <c r="N442" s="222"/>
      <c r="O442" s="222"/>
      <c r="P442" s="222"/>
      <c r="Q442" s="222"/>
      <c r="R442" s="223"/>
      <c r="S442" s="223"/>
      <c r="T442" s="223"/>
      <c r="U442" s="223"/>
      <c r="V442" s="223"/>
      <c r="W442" s="223"/>
      <c r="X442" s="223"/>
      <c r="Y442" s="223"/>
      <c r="Z442" s="212"/>
      <c r="AA442" s="212"/>
      <c r="AB442" s="212"/>
      <c r="AC442" s="212"/>
      <c r="AD442" s="212"/>
      <c r="AE442" s="212"/>
      <c r="AF442" s="212"/>
      <c r="AG442" s="212" t="s">
        <v>144</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1" x14ac:dyDescent="0.2">
      <c r="A443" s="235">
        <v>73</v>
      </c>
      <c r="B443" s="236" t="s">
        <v>465</v>
      </c>
      <c r="C443" s="251" t="s">
        <v>466</v>
      </c>
      <c r="D443" s="237" t="s">
        <v>152</v>
      </c>
      <c r="E443" s="238">
        <v>1000</v>
      </c>
      <c r="F443" s="239"/>
      <c r="G443" s="240">
        <f>ROUND(E443*F443,2)</f>
        <v>0</v>
      </c>
      <c r="H443" s="239"/>
      <c r="I443" s="240">
        <f>ROUND(E443*H443,2)</f>
        <v>0</v>
      </c>
      <c r="J443" s="239"/>
      <c r="K443" s="240">
        <f>ROUND(E443*J443,2)</f>
        <v>0</v>
      </c>
      <c r="L443" s="240">
        <v>21</v>
      </c>
      <c r="M443" s="240">
        <f>G443*(1+L443/100)</f>
        <v>0</v>
      </c>
      <c r="N443" s="238">
        <v>1.0000000000000001E-5</v>
      </c>
      <c r="O443" s="238">
        <f>ROUND(E443*N443,2)</f>
        <v>0.01</v>
      </c>
      <c r="P443" s="238">
        <v>0</v>
      </c>
      <c r="Q443" s="238">
        <f>ROUND(E443*P443,2)</f>
        <v>0</v>
      </c>
      <c r="R443" s="240" t="s">
        <v>399</v>
      </c>
      <c r="S443" s="240" t="s">
        <v>136</v>
      </c>
      <c r="T443" s="241" t="s">
        <v>136</v>
      </c>
      <c r="U443" s="223">
        <v>2.9000000000000001E-2</v>
      </c>
      <c r="V443" s="223">
        <f>ROUND(E443*U443,2)</f>
        <v>29</v>
      </c>
      <c r="W443" s="223"/>
      <c r="X443" s="223" t="s">
        <v>137</v>
      </c>
      <c r="Y443" s="223" t="s">
        <v>138</v>
      </c>
      <c r="Z443" s="212"/>
      <c r="AA443" s="212"/>
      <c r="AB443" s="212"/>
      <c r="AC443" s="212"/>
      <c r="AD443" s="212"/>
      <c r="AE443" s="212"/>
      <c r="AF443" s="212"/>
      <c r="AG443" s="212" t="s">
        <v>162</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2" x14ac:dyDescent="0.2">
      <c r="A444" s="219"/>
      <c r="B444" s="220"/>
      <c r="C444" s="255"/>
      <c r="D444" s="246"/>
      <c r="E444" s="246"/>
      <c r="F444" s="246"/>
      <c r="G444" s="246"/>
      <c r="H444" s="223"/>
      <c r="I444" s="223"/>
      <c r="J444" s="223"/>
      <c r="K444" s="223"/>
      <c r="L444" s="223"/>
      <c r="M444" s="223"/>
      <c r="N444" s="222"/>
      <c r="O444" s="222"/>
      <c r="P444" s="222"/>
      <c r="Q444" s="222"/>
      <c r="R444" s="223"/>
      <c r="S444" s="223"/>
      <c r="T444" s="223"/>
      <c r="U444" s="223"/>
      <c r="V444" s="223"/>
      <c r="W444" s="223"/>
      <c r="X444" s="223"/>
      <c r="Y444" s="223"/>
      <c r="Z444" s="212"/>
      <c r="AA444" s="212"/>
      <c r="AB444" s="212"/>
      <c r="AC444" s="212"/>
      <c r="AD444" s="212"/>
      <c r="AE444" s="212"/>
      <c r="AF444" s="212"/>
      <c r="AG444" s="212" t="s">
        <v>144</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
      <c r="A445" s="235">
        <v>74</v>
      </c>
      <c r="B445" s="236" t="s">
        <v>467</v>
      </c>
      <c r="C445" s="251" t="s">
        <v>468</v>
      </c>
      <c r="D445" s="237" t="s">
        <v>152</v>
      </c>
      <c r="E445" s="238">
        <v>600</v>
      </c>
      <c r="F445" s="239"/>
      <c r="G445" s="240">
        <f>ROUND(E445*F445,2)</f>
        <v>0</v>
      </c>
      <c r="H445" s="239"/>
      <c r="I445" s="240">
        <f>ROUND(E445*H445,2)</f>
        <v>0</v>
      </c>
      <c r="J445" s="239"/>
      <c r="K445" s="240">
        <f>ROUND(E445*J445,2)</f>
        <v>0</v>
      </c>
      <c r="L445" s="240">
        <v>21</v>
      </c>
      <c r="M445" s="240">
        <f>G445*(1+L445/100)</f>
        <v>0</v>
      </c>
      <c r="N445" s="238">
        <v>3.5E-4</v>
      </c>
      <c r="O445" s="238">
        <f>ROUND(E445*N445,2)</f>
        <v>0.21</v>
      </c>
      <c r="P445" s="238">
        <v>0</v>
      </c>
      <c r="Q445" s="238">
        <f>ROUND(E445*P445,2)</f>
        <v>0</v>
      </c>
      <c r="R445" s="240" t="s">
        <v>399</v>
      </c>
      <c r="S445" s="240" t="s">
        <v>136</v>
      </c>
      <c r="T445" s="241" t="s">
        <v>136</v>
      </c>
      <c r="U445" s="223">
        <v>1.35E-2</v>
      </c>
      <c r="V445" s="223">
        <f>ROUND(E445*U445,2)</f>
        <v>8.1</v>
      </c>
      <c r="W445" s="223"/>
      <c r="X445" s="223" t="s">
        <v>137</v>
      </c>
      <c r="Y445" s="223" t="s">
        <v>138</v>
      </c>
      <c r="Z445" s="212"/>
      <c r="AA445" s="212"/>
      <c r="AB445" s="212"/>
      <c r="AC445" s="212"/>
      <c r="AD445" s="212"/>
      <c r="AE445" s="212"/>
      <c r="AF445" s="212"/>
      <c r="AG445" s="212" t="s">
        <v>162</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53" t="s">
        <v>469</v>
      </c>
      <c r="D446" s="225"/>
      <c r="E446" s="226">
        <v>600</v>
      </c>
      <c r="F446" s="223"/>
      <c r="G446" s="223"/>
      <c r="H446" s="223"/>
      <c r="I446" s="223"/>
      <c r="J446" s="223"/>
      <c r="K446" s="223"/>
      <c r="L446" s="223"/>
      <c r="M446" s="223"/>
      <c r="N446" s="222"/>
      <c r="O446" s="222"/>
      <c r="P446" s="222"/>
      <c r="Q446" s="222"/>
      <c r="R446" s="223"/>
      <c r="S446" s="223"/>
      <c r="T446" s="223"/>
      <c r="U446" s="223"/>
      <c r="V446" s="223"/>
      <c r="W446" s="223"/>
      <c r="X446" s="223"/>
      <c r="Y446" s="223"/>
      <c r="Z446" s="212"/>
      <c r="AA446" s="212"/>
      <c r="AB446" s="212"/>
      <c r="AC446" s="212"/>
      <c r="AD446" s="212"/>
      <c r="AE446" s="212"/>
      <c r="AF446" s="212"/>
      <c r="AG446" s="212" t="s">
        <v>143</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2" x14ac:dyDescent="0.2">
      <c r="A447" s="219"/>
      <c r="B447" s="220"/>
      <c r="C447" s="254"/>
      <c r="D447" s="244"/>
      <c r="E447" s="244"/>
      <c r="F447" s="244"/>
      <c r="G447" s="244"/>
      <c r="H447" s="223"/>
      <c r="I447" s="223"/>
      <c r="J447" s="223"/>
      <c r="K447" s="223"/>
      <c r="L447" s="223"/>
      <c r="M447" s="223"/>
      <c r="N447" s="222"/>
      <c r="O447" s="222"/>
      <c r="P447" s="222"/>
      <c r="Q447" s="222"/>
      <c r="R447" s="223"/>
      <c r="S447" s="223"/>
      <c r="T447" s="223"/>
      <c r="U447" s="223"/>
      <c r="V447" s="223"/>
      <c r="W447" s="223"/>
      <c r="X447" s="223"/>
      <c r="Y447" s="223"/>
      <c r="Z447" s="212"/>
      <c r="AA447" s="212"/>
      <c r="AB447" s="212"/>
      <c r="AC447" s="212"/>
      <c r="AD447" s="212"/>
      <c r="AE447" s="212"/>
      <c r="AF447" s="212"/>
      <c r="AG447" s="212" t="s">
        <v>144</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x14ac:dyDescent="0.2">
      <c r="A448" s="228" t="s">
        <v>130</v>
      </c>
      <c r="B448" s="229" t="s">
        <v>94</v>
      </c>
      <c r="C448" s="250" t="s">
        <v>95</v>
      </c>
      <c r="D448" s="230"/>
      <c r="E448" s="231"/>
      <c r="F448" s="232"/>
      <c r="G448" s="232">
        <f>SUMIF(AG449:AG450,"&lt;&gt;NOR",G449:G450)</f>
        <v>0</v>
      </c>
      <c r="H448" s="232"/>
      <c r="I448" s="232">
        <f>SUM(I449:I450)</f>
        <v>0</v>
      </c>
      <c r="J448" s="232"/>
      <c r="K448" s="232">
        <f>SUM(K449:K450)</f>
        <v>0</v>
      </c>
      <c r="L448" s="232"/>
      <c r="M448" s="232">
        <f>SUM(M449:M450)</f>
        <v>0</v>
      </c>
      <c r="N448" s="231"/>
      <c r="O448" s="231">
        <f>SUM(O449:O450)</f>
        <v>0</v>
      </c>
      <c r="P448" s="231"/>
      <c r="Q448" s="231">
        <f>SUM(Q449:Q450)</f>
        <v>0</v>
      </c>
      <c r="R448" s="232"/>
      <c r="S448" s="232"/>
      <c r="T448" s="233"/>
      <c r="U448" s="227"/>
      <c r="V448" s="227">
        <f>SUM(V449:V450)</f>
        <v>0</v>
      </c>
      <c r="W448" s="227"/>
      <c r="X448" s="227"/>
      <c r="Y448" s="227"/>
      <c r="AG448" t="s">
        <v>131</v>
      </c>
    </row>
    <row r="449" spans="1:60" outlineLevel="1" x14ac:dyDescent="0.2">
      <c r="A449" s="235">
        <v>75</v>
      </c>
      <c r="B449" s="236" t="s">
        <v>470</v>
      </c>
      <c r="C449" s="251" t="s">
        <v>471</v>
      </c>
      <c r="D449" s="237" t="s">
        <v>472</v>
      </c>
      <c r="E449" s="238">
        <v>1</v>
      </c>
      <c r="F449" s="239"/>
      <c r="G449" s="240">
        <f>ROUND(E449*F449,2)</f>
        <v>0</v>
      </c>
      <c r="H449" s="239"/>
      <c r="I449" s="240">
        <f>ROUND(E449*H449,2)</f>
        <v>0</v>
      </c>
      <c r="J449" s="239"/>
      <c r="K449" s="240">
        <f>ROUND(E449*J449,2)</f>
        <v>0</v>
      </c>
      <c r="L449" s="240">
        <v>21</v>
      </c>
      <c r="M449" s="240">
        <f>G449*(1+L449/100)</f>
        <v>0</v>
      </c>
      <c r="N449" s="238">
        <v>0</v>
      </c>
      <c r="O449" s="238">
        <f>ROUND(E449*N449,2)</f>
        <v>0</v>
      </c>
      <c r="P449" s="238">
        <v>0</v>
      </c>
      <c r="Q449" s="238">
        <f>ROUND(E449*P449,2)</f>
        <v>0</v>
      </c>
      <c r="R449" s="240"/>
      <c r="S449" s="240" t="s">
        <v>246</v>
      </c>
      <c r="T449" s="241" t="s">
        <v>247</v>
      </c>
      <c r="U449" s="223">
        <v>0</v>
      </c>
      <c r="V449" s="223">
        <f>ROUND(E449*U449,2)</f>
        <v>0</v>
      </c>
      <c r="W449" s="223"/>
      <c r="X449" s="223" t="s">
        <v>137</v>
      </c>
      <c r="Y449" s="223" t="s">
        <v>138</v>
      </c>
      <c r="Z449" s="212"/>
      <c r="AA449" s="212"/>
      <c r="AB449" s="212"/>
      <c r="AC449" s="212"/>
      <c r="AD449" s="212"/>
      <c r="AE449" s="212"/>
      <c r="AF449" s="212"/>
      <c r="AG449" s="212" t="s">
        <v>139</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2" x14ac:dyDescent="0.2">
      <c r="A450" s="219"/>
      <c r="B450" s="220"/>
      <c r="C450" s="255"/>
      <c r="D450" s="246"/>
      <c r="E450" s="246"/>
      <c r="F450" s="246"/>
      <c r="G450" s="246"/>
      <c r="H450" s="223"/>
      <c r="I450" s="223"/>
      <c r="J450" s="223"/>
      <c r="K450" s="223"/>
      <c r="L450" s="223"/>
      <c r="M450" s="223"/>
      <c r="N450" s="222"/>
      <c r="O450" s="222"/>
      <c r="P450" s="222"/>
      <c r="Q450" s="222"/>
      <c r="R450" s="223"/>
      <c r="S450" s="223"/>
      <c r="T450" s="223"/>
      <c r="U450" s="223"/>
      <c r="V450" s="223"/>
      <c r="W450" s="223"/>
      <c r="X450" s="223"/>
      <c r="Y450" s="223"/>
      <c r="Z450" s="212"/>
      <c r="AA450" s="212"/>
      <c r="AB450" s="212"/>
      <c r="AC450" s="212"/>
      <c r="AD450" s="212"/>
      <c r="AE450" s="212"/>
      <c r="AF450" s="212"/>
      <c r="AG450" s="212" t="s">
        <v>144</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x14ac:dyDescent="0.2">
      <c r="A451" s="228" t="s">
        <v>130</v>
      </c>
      <c r="B451" s="229" t="s">
        <v>96</v>
      </c>
      <c r="C451" s="250" t="s">
        <v>97</v>
      </c>
      <c r="D451" s="230"/>
      <c r="E451" s="231"/>
      <c r="F451" s="232"/>
      <c r="G451" s="232">
        <f>SUMIF(AG452:AG453,"&lt;&gt;NOR",G452:G453)</f>
        <v>0</v>
      </c>
      <c r="H451" s="232"/>
      <c r="I451" s="232">
        <f>SUM(I452:I453)</f>
        <v>0</v>
      </c>
      <c r="J451" s="232"/>
      <c r="K451" s="232">
        <f>SUM(K452:K453)</f>
        <v>0</v>
      </c>
      <c r="L451" s="232"/>
      <c r="M451" s="232">
        <f>SUM(M452:M453)</f>
        <v>0</v>
      </c>
      <c r="N451" s="231"/>
      <c r="O451" s="231">
        <f>SUM(O452:O453)</f>
        <v>0</v>
      </c>
      <c r="P451" s="231"/>
      <c r="Q451" s="231">
        <f>SUM(Q452:Q453)</f>
        <v>0</v>
      </c>
      <c r="R451" s="232"/>
      <c r="S451" s="232"/>
      <c r="T451" s="233"/>
      <c r="U451" s="227"/>
      <c r="V451" s="227">
        <f>SUM(V452:V453)</f>
        <v>120</v>
      </c>
      <c r="W451" s="227"/>
      <c r="X451" s="227"/>
      <c r="Y451" s="227"/>
      <c r="AG451" t="s">
        <v>131</v>
      </c>
    </row>
    <row r="452" spans="1:60" outlineLevel="1" x14ac:dyDescent="0.2">
      <c r="A452" s="235">
        <v>76</v>
      </c>
      <c r="B452" s="236" t="s">
        <v>473</v>
      </c>
      <c r="C452" s="251" t="s">
        <v>474</v>
      </c>
      <c r="D452" s="237" t="s">
        <v>475</v>
      </c>
      <c r="E452" s="238">
        <v>120</v>
      </c>
      <c r="F452" s="239"/>
      <c r="G452" s="240">
        <f>ROUND(E452*F452,2)</f>
        <v>0</v>
      </c>
      <c r="H452" s="239"/>
      <c r="I452" s="240">
        <f>ROUND(E452*H452,2)</f>
        <v>0</v>
      </c>
      <c r="J452" s="239"/>
      <c r="K452" s="240">
        <f>ROUND(E452*J452,2)</f>
        <v>0</v>
      </c>
      <c r="L452" s="240">
        <v>21</v>
      </c>
      <c r="M452" s="240">
        <f>G452*(1+L452/100)</f>
        <v>0</v>
      </c>
      <c r="N452" s="238">
        <v>0</v>
      </c>
      <c r="O452" s="238">
        <f>ROUND(E452*N452,2)</f>
        <v>0</v>
      </c>
      <c r="P452" s="238">
        <v>0</v>
      </c>
      <c r="Q452" s="238">
        <f>ROUND(E452*P452,2)</f>
        <v>0</v>
      </c>
      <c r="R452" s="240" t="s">
        <v>476</v>
      </c>
      <c r="S452" s="240" t="s">
        <v>136</v>
      </c>
      <c r="T452" s="241" t="s">
        <v>136</v>
      </c>
      <c r="U452" s="223">
        <v>1</v>
      </c>
      <c r="V452" s="223">
        <f>ROUND(E452*U452,2)</f>
        <v>120</v>
      </c>
      <c r="W452" s="223"/>
      <c r="X452" s="223" t="s">
        <v>477</v>
      </c>
      <c r="Y452" s="223" t="s">
        <v>138</v>
      </c>
      <c r="Z452" s="212"/>
      <c r="AA452" s="212"/>
      <c r="AB452" s="212"/>
      <c r="AC452" s="212"/>
      <c r="AD452" s="212"/>
      <c r="AE452" s="212"/>
      <c r="AF452" s="212"/>
      <c r="AG452" s="212" t="s">
        <v>478</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2" x14ac:dyDescent="0.2">
      <c r="A453" s="219"/>
      <c r="B453" s="220"/>
      <c r="C453" s="255"/>
      <c r="D453" s="246"/>
      <c r="E453" s="246"/>
      <c r="F453" s="246"/>
      <c r="G453" s="246"/>
      <c r="H453" s="223"/>
      <c r="I453" s="223"/>
      <c r="J453" s="223"/>
      <c r="K453" s="223"/>
      <c r="L453" s="223"/>
      <c r="M453" s="223"/>
      <c r="N453" s="222"/>
      <c r="O453" s="222"/>
      <c r="P453" s="222"/>
      <c r="Q453" s="222"/>
      <c r="R453" s="223"/>
      <c r="S453" s="223"/>
      <c r="T453" s="223"/>
      <c r="U453" s="223"/>
      <c r="V453" s="223"/>
      <c r="W453" s="223"/>
      <c r="X453" s="223"/>
      <c r="Y453" s="223"/>
      <c r="Z453" s="212"/>
      <c r="AA453" s="212"/>
      <c r="AB453" s="212"/>
      <c r="AC453" s="212"/>
      <c r="AD453" s="212"/>
      <c r="AE453" s="212"/>
      <c r="AF453" s="212"/>
      <c r="AG453" s="212" t="s">
        <v>144</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x14ac:dyDescent="0.2">
      <c r="A454" s="228" t="s">
        <v>130</v>
      </c>
      <c r="B454" s="229" t="s">
        <v>98</v>
      </c>
      <c r="C454" s="250" t="s">
        <v>99</v>
      </c>
      <c r="D454" s="230"/>
      <c r="E454" s="231"/>
      <c r="F454" s="232"/>
      <c r="G454" s="232">
        <f>SUMIF(AG455:AG478,"&lt;&gt;NOR",G455:G478)</f>
        <v>0</v>
      </c>
      <c r="H454" s="232"/>
      <c r="I454" s="232">
        <f>SUM(I455:I478)</f>
        <v>0</v>
      </c>
      <c r="J454" s="232"/>
      <c r="K454" s="232">
        <f>SUM(K455:K478)</f>
        <v>0</v>
      </c>
      <c r="L454" s="232"/>
      <c r="M454" s="232">
        <f>SUM(M455:M478)</f>
        <v>0</v>
      </c>
      <c r="N454" s="231"/>
      <c r="O454" s="231">
        <f>SUM(O455:O478)</f>
        <v>0</v>
      </c>
      <c r="P454" s="231"/>
      <c r="Q454" s="231">
        <f>SUM(Q455:Q478)</f>
        <v>0</v>
      </c>
      <c r="R454" s="232"/>
      <c r="S454" s="232"/>
      <c r="T454" s="233"/>
      <c r="U454" s="227"/>
      <c r="V454" s="227">
        <f>SUM(V455:V478)</f>
        <v>26.040000000000003</v>
      </c>
      <c r="W454" s="227"/>
      <c r="X454" s="227"/>
      <c r="Y454" s="227"/>
      <c r="AG454" t="s">
        <v>131</v>
      </c>
    </row>
    <row r="455" spans="1:60" outlineLevel="1" x14ac:dyDescent="0.2">
      <c r="A455" s="235">
        <v>77</v>
      </c>
      <c r="B455" s="236" t="s">
        <v>479</v>
      </c>
      <c r="C455" s="251" t="s">
        <v>480</v>
      </c>
      <c r="D455" s="237" t="s">
        <v>199</v>
      </c>
      <c r="E455" s="238">
        <v>4.1749999999999998</v>
      </c>
      <c r="F455" s="239"/>
      <c r="G455" s="240">
        <f>ROUND(E455*F455,2)</f>
        <v>0</v>
      </c>
      <c r="H455" s="239"/>
      <c r="I455" s="240">
        <f>ROUND(E455*H455,2)</f>
        <v>0</v>
      </c>
      <c r="J455" s="239"/>
      <c r="K455" s="240">
        <f>ROUND(E455*J455,2)</f>
        <v>0</v>
      </c>
      <c r="L455" s="240">
        <v>21</v>
      </c>
      <c r="M455" s="240">
        <f>G455*(1+L455/100)</f>
        <v>0</v>
      </c>
      <c r="N455" s="238">
        <v>0</v>
      </c>
      <c r="O455" s="238">
        <f>ROUND(E455*N455,2)</f>
        <v>0</v>
      </c>
      <c r="P455" s="238">
        <v>0</v>
      </c>
      <c r="Q455" s="238">
        <f>ROUND(E455*P455,2)</f>
        <v>0</v>
      </c>
      <c r="R455" s="240" t="s">
        <v>481</v>
      </c>
      <c r="S455" s="240" t="s">
        <v>136</v>
      </c>
      <c r="T455" s="241" t="s">
        <v>136</v>
      </c>
      <c r="U455" s="223">
        <v>0.68799999999999994</v>
      </c>
      <c r="V455" s="223">
        <f>ROUND(E455*U455,2)</f>
        <v>2.87</v>
      </c>
      <c r="W455" s="223"/>
      <c r="X455" s="223" t="s">
        <v>137</v>
      </c>
      <c r="Y455" s="223" t="s">
        <v>138</v>
      </c>
      <c r="Z455" s="212"/>
      <c r="AA455" s="212"/>
      <c r="AB455" s="212"/>
      <c r="AC455" s="212"/>
      <c r="AD455" s="212"/>
      <c r="AE455" s="212"/>
      <c r="AF455" s="212"/>
      <c r="AG455" s="212" t="s">
        <v>139</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2" x14ac:dyDescent="0.2">
      <c r="A456" s="219"/>
      <c r="B456" s="220"/>
      <c r="C456" s="252" t="s">
        <v>482</v>
      </c>
      <c r="D456" s="242"/>
      <c r="E456" s="242"/>
      <c r="F456" s="242"/>
      <c r="G456" s="242"/>
      <c r="H456" s="223"/>
      <c r="I456" s="223"/>
      <c r="J456" s="223"/>
      <c r="K456" s="223"/>
      <c r="L456" s="223"/>
      <c r="M456" s="223"/>
      <c r="N456" s="222"/>
      <c r="O456" s="222"/>
      <c r="P456" s="222"/>
      <c r="Q456" s="222"/>
      <c r="R456" s="223"/>
      <c r="S456" s="223"/>
      <c r="T456" s="223"/>
      <c r="U456" s="223"/>
      <c r="V456" s="223"/>
      <c r="W456" s="223"/>
      <c r="X456" s="223"/>
      <c r="Y456" s="223"/>
      <c r="Z456" s="212"/>
      <c r="AA456" s="212"/>
      <c r="AB456" s="212"/>
      <c r="AC456" s="212"/>
      <c r="AD456" s="212"/>
      <c r="AE456" s="212"/>
      <c r="AF456" s="212"/>
      <c r="AG456" s="212" t="s">
        <v>141</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2" x14ac:dyDescent="0.2">
      <c r="A457" s="219"/>
      <c r="B457" s="220"/>
      <c r="C457" s="254"/>
      <c r="D457" s="244"/>
      <c r="E457" s="244"/>
      <c r="F457" s="244"/>
      <c r="G457" s="244"/>
      <c r="H457" s="223"/>
      <c r="I457" s="223"/>
      <c r="J457" s="223"/>
      <c r="K457" s="223"/>
      <c r="L457" s="223"/>
      <c r="M457" s="223"/>
      <c r="N457" s="222"/>
      <c r="O457" s="222"/>
      <c r="P457" s="222"/>
      <c r="Q457" s="222"/>
      <c r="R457" s="223"/>
      <c r="S457" s="223"/>
      <c r="T457" s="223"/>
      <c r="U457" s="223"/>
      <c r="V457" s="223"/>
      <c r="W457" s="223"/>
      <c r="X457" s="223"/>
      <c r="Y457" s="223"/>
      <c r="Z457" s="212"/>
      <c r="AA457" s="212"/>
      <c r="AB457" s="212"/>
      <c r="AC457" s="212"/>
      <c r="AD457" s="212"/>
      <c r="AE457" s="212"/>
      <c r="AF457" s="212"/>
      <c r="AG457" s="212" t="s">
        <v>144</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ht="22.5" outlineLevel="1" x14ac:dyDescent="0.2">
      <c r="A458" s="235">
        <v>78</v>
      </c>
      <c r="B458" s="236" t="s">
        <v>483</v>
      </c>
      <c r="C458" s="251" t="s">
        <v>484</v>
      </c>
      <c r="D458" s="237" t="s">
        <v>199</v>
      </c>
      <c r="E458" s="238">
        <v>4.1749999999999998</v>
      </c>
      <c r="F458" s="239"/>
      <c r="G458" s="240">
        <f>ROUND(E458*F458,2)</f>
        <v>0</v>
      </c>
      <c r="H458" s="239"/>
      <c r="I458" s="240">
        <f>ROUND(E458*H458,2)</f>
        <v>0</v>
      </c>
      <c r="J458" s="239"/>
      <c r="K458" s="240">
        <f>ROUND(E458*J458,2)</f>
        <v>0</v>
      </c>
      <c r="L458" s="240">
        <v>21</v>
      </c>
      <c r="M458" s="240">
        <f>G458*(1+L458/100)</f>
        <v>0</v>
      </c>
      <c r="N458" s="238">
        <v>0</v>
      </c>
      <c r="O458" s="238">
        <f>ROUND(E458*N458,2)</f>
        <v>0</v>
      </c>
      <c r="P458" s="238">
        <v>0</v>
      </c>
      <c r="Q458" s="238">
        <f>ROUND(E458*P458,2)</f>
        <v>0</v>
      </c>
      <c r="R458" s="240" t="s">
        <v>260</v>
      </c>
      <c r="S458" s="240" t="s">
        <v>136</v>
      </c>
      <c r="T458" s="241" t="s">
        <v>136</v>
      </c>
      <c r="U458" s="223">
        <v>2.0089999999999999</v>
      </c>
      <c r="V458" s="223">
        <f>ROUND(E458*U458,2)</f>
        <v>8.39</v>
      </c>
      <c r="W458" s="223"/>
      <c r="X458" s="223" t="s">
        <v>137</v>
      </c>
      <c r="Y458" s="223" t="s">
        <v>138</v>
      </c>
      <c r="Z458" s="212"/>
      <c r="AA458" s="212"/>
      <c r="AB458" s="212"/>
      <c r="AC458" s="212"/>
      <c r="AD458" s="212"/>
      <c r="AE458" s="212"/>
      <c r="AF458" s="212"/>
      <c r="AG458" s="212" t="s">
        <v>139</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2" x14ac:dyDescent="0.2">
      <c r="A459" s="219"/>
      <c r="B459" s="220"/>
      <c r="C459" s="253" t="s">
        <v>485</v>
      </c>
      <c r="D459" s="225"/>
      <c r="E459" s="226">
        <v>4.17</v>
      </c>
      <c r="F459" s="223"/>
      <c r="G459" s="223"/>
      <c r="H459" s="223"/>
      <c r="I459" s="223"/>
      <c r="J459" s="223"/>
      <c r="K459" s="223"/>
      <c r="L459" s="223"/>
      <c r="M459" s="223"/>
      <c r="N459" s="222"/>
      <c r="O459" s="222"/>
      <c r="P459" s="222"/>
      <c r="Q459" s="222"/>
      <c r="R459" s="223"/>
      <c r="S459" s="223"/>
      <c r="T459" s="223"/>
      <c r="U459" s="223"/>
      <c r="V459" s="223"/>
      <c r="W459" s="223"/>
      <c r="X459" s="223"/>
      <c r="Y459" s="223"/>
      <c r="Z459" s="212"/>
      <c r="AA459" s="212"/>
      <c r="AB459" s="212"/>
      <c r="AC459" s="212"/>
      <c r="AD459" s="212"/>
      <c r="AE459" s="212"/>
      <c r="AF459" s="212"/>
      <c r="AG459" s="212" t="s">
        <v>143</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2" x14ac:dyDescent="0.2">
      <c r="A460" s="219"/>
      <c r="B460" s="220"/>
      <c r="C460" s="254"/>
      <c r="D460" s="244"/>
      <c r="E460" s="244"/>
      <c r="F460" s="244"/>
      <c r="G460" s="244"/>
      <c r="H460" s="223"/>
      <c r="I460" s="223"/>
      <c r="J460" s="223"/>
      <c r="K460" s="223"/>
      <c r="L460" s="223"/>
      <c r="M460" s="223"/>
      <c r="N460" s="222"/>
      <c r="O460" s="222"/>
      <c r="P460" s="222"/>
      <c r="Q460" s="222"/>
      <c r="R460" s="223"/>
      <c r="S460" s="223"/>
      <c r="T460" s="223"/>
      <c r="U460" s="223"/>
      <c r="V460" s="223"/>
      <c r="W460" s="223"/>
      <c r="X460" s="223"/>
      <c r="Y460" s="223"/>
      <c r="Z460" s="212"/>
      <c r="AA460" s="212"/>
      <c r="AB460" s="212"/>
      <c r="AC460" s="212"/>
      <c r="AD460" s="212"/>
      <c r="AE460" s="212"/>
      <c r="AF460" s="212"/>
      <c r="AG460" s="212" t="s">
        <v>144</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
      <c r="A461" s="235">
        <v>79</v>
      </c>
      <c r="B461" s="236" t="s">
        <v>486</v>
      </c>
      <c r="C461" s="251" t="s">
        <v>487</v>
      </c>
      <c r="D461" s="237" t="s">
        <v>199</v>
      </c>
      <c r="E461" s="238">
        <v>4.1749999999999998</v>
      </c>
      <c r="F461" s="239"/>
      <c r="G461" s="240">
        <f>ROUND(E461*F461,2)</f>
        <v>0</v>
      </c>
      <c r="H461" s="239"/>
      <c r="I461" s="240">
        <f>ROUND(E461*H461,2)</f>
        <v>0</v>
      </c>
      <c r="J461" s="239"/>
      <c r="K461" s="240">
        <f>ROUND(E461*J461,2)</f>
        <v>0</v>
      </c>
      <c r="L461" s="240">
        <v>21</v>
      </c>
      <c r="M461" s="240">
        <f>G461*(1+L461/100)</f>
        <v>0</v>
      </c>
      <c r="N461" s="238">
        <v>0</v>
      </c>
      <c r="O461" s="238">
        <f>ROUND(E461*N461,2)</f>
        <v>0</v>
      </c>
      <c r="P461" s="238">
        <v>0</v>
      </c>
      <c r="Q461" s="238">
        <f>ROUND(E461*P461,2)</f>
        <v>0</v>
      </c>
      <c r="R461" s="240" t="s">
        <v>260</v>
      </c>
      <c r="S461" s="240" t="s">
        <v>136</v>
      </c>
      <c r="T461" s="241" t="s">
        <v>136</v>
      </c>
      <c r="U461" s="223">
        <v>0.49</v>
      </c>
      <c r="V461" s="223">
        <f>ROUND(E461*U461,2)</f>
        <v>2.0499999999999998</v>
      </c>
      <c r="W461" s="223"/>
      <c r="X461" s="223" t="s">
        <v>137</v>
      </c>
      <c r="Y461" s="223" t="s">
        <v>138</v>
      </c>
      <c r="Z461" s="212"/>
      <c r="AA461" s="212"/>
      <c r="AB461" s="212"/>
      <c r="AC461" s="212"/>
      <c r="AD461" s="212"/>
      <c r="AE461" s="212"/>
      <c r="AF461" s="212"/>
      <c r="AG461" s="212" t="s">
        <v>139</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2" x14ac:dyDescent="0.2">
      <c r="A462" s="219"/>
      <c r="B462" s="220"/>
      <c r="C462" s="255"/>
      <c r="D462" s="246"/>
      <c r="E462" s="246"/>
      <c r="F462" s="246"/>
      <c r="G462" s="246"/>
      <c r="H462" s="223"/>
      <c r="I462" s="223"/>
      <c r="J462" s="223"/>
      <c r="K462" s="223"/>
      <c r="L462" s="223"/>
      <c r="M462" s="223"/>
      <c r="N462" s="222"/>
      <c r="O462" s="222"/>
      <c r="P462" s="222"/>
      <c r="Q462" s="222"/>
      <c r="R462" s="223"/>
      <c r="S462" s="223"/>
      <c r="T462" s="223"/>
      <c r="U462" s="223"/>
      <c r="V462" s="223"/>
      <c r="W462" s="223"/>
      <c r="X462" s="223"/>
      <c r="Y462" s="223"/>
      <c r="Z462" s="212"/>
      <c r="AA462" s="212"/>
      <c r="AB462" s="212"/>
      <c r="AC462" s="212"/>
      <c r="AD462" s="212"/>
      <c r="AE462" s="212"/>
      <c r="AF462" s="212"/>
      <c r="AG462" s="212" t="s">
        <v>144</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35">
        <v>80</v>
      </c>
      <c r="B463" s="236" t="s">
        <v>488</v>
      </c>
      <c r="C463" s="251" t="s">
        <v>489</v>
      </c>
      <c r="D463" s="237" t="s">
        <v>199</v>
      </c>
      <c r="E463" s="238">
        <v>104.375</v>
      </c>
      <c r="F463" s="239"/>
      <c r="G463" s="240">
        <f>ROUND(E463*F463,2)</f>
        <v>0</v>
      </c>
      <c r="H463" s="239"/>
      <c r="I463" s="240">
        <f>ROUND(E463*H463,2)</f>
        <v>0</v>
      </c>
      <c r="J463" s="239"/>
      <c r="K463" s="240">
        <f>ROUND(E463*J463,2)</f>
        <v>0</v>
      </c>
      <c r="L463" s="240">
        <v>21</v>
      </c>
      <c r="M463" s="240">
        <f>G463*(1+L463/100)</f>
        <v>0</v>
      </c>
      <c r="N463" s="238">
        <v>0</v>
      </c>
      <c r="O463" s="238">
        <f>ROUND(E463*N463,2)</f>
        <v>0</v>
      </c>
      <c r="P463" s="238">
        <v>0</v>
      </c>
      <c r="Q463" s="238">
        <f>ROUND(E463*P463,2)</f>
        <v>0</v>
      </c>
      <c r="R463" s="240" t="s">
        <v>260</v>
      </c>
      <c r="S463" s="240" t="s">
        <v>136</v>
      </c>
      <c r="T463" s="241" t="s">
        <v>136</v>
      </c>
      <c r="U463" s="223">
        <v>0</v>
      </c>
      <c r="V463" s="223">
        <f>ROUND(E463*U463,2)</f>
        <v>0</v>
      </c>
      <c r="W463" s="223"/>
      <c r="X463" s="223" t="s">
        <v>137</v>
      </c>
      <c r="Y463" s="223" t="s">
        <v>138</v>
      </c>
      <c r="Z463" s="212"/>
      <c r="AA463" s="212"/>
      <c r="AB463" s="212"/>
      <c r="AC463" s="212"/>
      <c r="AD463" s="212"/>
      <c r="AE463" s="212"/>
      <c r="AF463" s="212"/>
      <c r="AG463" s="212" t="s">
        <v>139</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2" x14ac:dyDescent="0.2">
      <c r="A464" s="219"/>
      <c r="B464" s="220"/>
      <c r="C464" s="253" t="s">
        <v>490</v>
      </c>
      <c r="D464" s="225"/>
      <c r="E464" s="226">
        <v>104.38</v>
      </c>
      <c r="F464" s="223"/>
      <c r="G464" s="223"/>
      <c r="H464" s="223"/>
      <c r="I464" s="223"/>
      <c r="J464" s="223"/>
      <c r="K464" s="223"/>
      <c r="L464" s="223"/>
      <c r="M464" s="223"/>
      <c r="N464" s="222"/>
      <c r="O464" s="222"/>
      <c r="P464" s="222"/>
      <c r="Q464" s="222"/>
      <c r="R464" s="223"/>
      <c r="S464" s="223"/>
      <c r="T464" s="223"/>
      <c r="U464" s="223"/>
      <c r="V464" s="223"/>
      <c r="W464" s="223"/>
      <c r="X464" s="223"/>
      <c r="Y464" s="223"/>
      <c r="Z464" s="212"/>
      <c r="AA464" s="212"/>
      <c r="AB464" s="212"/>
      <c r="AC464" s="212"/>
      <c r="AD464" s="212"/>
      <c r="AE464" s="212"/>
      <c r="AF464" s="212"/>
      <c r="AG464" s="212" t="s">
        <v>143</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2" x14ac:dyDescent="0.2">
      <c r="A465" s="219"/>
      <c r="B465" s="220"/>
      <c r="C465" s="254"/>
      <c r="D465" s="244"/>
      <c r="E465" s="244"/>
      <c r="F465" s="244"/>
      <c r="G465" s="244"/>
      <c r="H465" s="223"/>
      <c r="I465" s="223"/>
      <c r="J465" s="223"/>
      <c r="K465" s="223"/>
      <c r="L465" s="223"/>
      <c r="M465" s="223"/>
      <c r="N465" s="222"/>
      <c r="O465" s="222"/>
      <c r="P465" s="222"/>
      <c r="Q465" s="222"/>
      <c r="R465" s="223"/>
      <c r="S465" s="223"/>
      <c r="T465" s="223"/>
      <c r="U465" s="223"/>
      <c r="V465" s="223"/>
      <c r="W465" s="223"/>
      <c r="X465" s="223"/>
      <c r="Y465" s="223"/>
      <c r="Z465" s="212"/>
      <c r="AA465" s="212"/>
      <c r="AB465" s="212"/>
      <c r="AC465" s="212"/>
      <c r="AD465" s="212"/>
      <c r="AE465" s="212"/>
      <c r="AF465" s="212"/>
      <c r="AG465" s="212" t="s">
        <v>144</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1" x14ac:dyDescent="0.2">
      <c r="A466" s="235">
        <v>81</v>
      </c>
      <c r="B466" s="236" t="s">
        <v>491</v>
      </c>
      <c r="C466" s="251" t="s">
        <v>492</v>
      </c>
      <c r="D466" s="237" t="s">
        <v>199</v>
      </c>
      <c r="E466" s="238">
        <v>4.1749999999999998</v>
      </c>
      <c r="F466" s="239"/>
      <c r="G466" s="240">
        <f>ROUND(E466*F466,2)</f>
        <v>0</v>
      </c>
      <c r="H466" s="239"/>
      <c r="I466" s="240">
        <f>ROUND(E466*H466,2)</f>
        <v>0</v>
      </c>
      <c r="J466" s="239"/>
      <c r="K466" s="240">
        <f>ROUND(E466*J466,2)</f>
        <v>0</v>
      </c>
      <c r="L466" s="240">
        <v>21</v>
      </c>
      <c r="M466" s="240">
        <f>G466*(1+L466/100)</f>
        <v>0</v>
      </c>
      <c r="N466" s="238">
        <v>0</v>
      </c>
      <c r="O466" s="238">
        <f>ROUND(E466*N466,2)</f>
        <v>0</v>
      </c>
      <c r="P466" s="238">
        <v>0</v>
      </c>
      <c r="Q466" s="238">
        <f>ROUND(E466*P466,2)</f>
        <v>0</v>
      </c>
      <c r="R466" s="240" t="s">
        <v>260</v>
      </c>
      <c r="S466" s="240" t="s">
        <v>136</v>
      </c>
      <c r="T466" s="241" t="s">
        <v>136</v>
      </c>
      <c r="U466" s="223">
        <v>0.94199999999999995</v>
      </c>
      <c r="V466" s="223">
        <f>ROUND(E466*U466,2)</f>
        <v>3.93</v>
      </c>
      <c r="W466" s="223"/>
      <c r="X466" s="223" t="s">
        <v>137</v>
      </c>
      <c r="Y466" s="223" t="s">
        <v>138</v>
      </c>
      <c r="Z466" s="212"/>
      <c r="AA466" s="212"/>
      <c r="AB466" s="212"/>
      <c r="AC466" s="212"/>
      <c r="AD466" s="212"/>
      <c r="AE466" s="212"/>
      <c r="AF466" s="212"/>
      <c r="AG466" s="212" t="s">
        <v>139</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2" x14ac:dyDescent="0.2">
      <c r="A467" s="219"/>
      <c r="B467" s="220"/>
      <c r="C467" s="255"/>
      <c r="D467" s="246"/>
      <c r="E467" s="246"/>
      <c r="F467" s="246"/>
      <c r="G467" s="246"/>
      <c r="H467" s="223"/>
      <c r="I467" s="223"/>
      <c r="J467" s="223"/>
      <c r="K467" s="223"/>
      <c r="L467" s="223"/>
      <c r="M467" s="223"/>
      <c r="N467" s="222"/>
      <c r="O467" s="222"/>
      <c r="P467" s="222"/>
      <c r="Q467" s="222"/>
      <c r="R467" s="223"/>
      <c r="S467" s="223"/>
      <c r="T467" s="223"/>
      <c r="U467" s="223"/>
      <c r="V467" s="223"/>
      <c r="W467" s="223"/>
      <c r="X467" s="223"/>
      <c r="Y467" s="223"/>
      <c r="Z467" s="212"/>
      <c r="AA467" s="212"/>
      <c r="AB467" s="212"/>
      <c r="AC467" s="212"/>
      <c r="AD467" s="212"/>
      <c r="AE467" s="212"/>
      <c r="AF467" s="212"/>
      <c r="AG467" s="212" t="s">
        <v>144</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ht="22.5" outlineLevel="1" x14ac:dyDescent="0.2">
      <c r="A468" s="235">
        <v>82</v>
      </c>
      <c r="B468" s="236" t="s">
        <v>493</v>
      </c>
      <c r="C468" s="251" t="s">
        <v>494</v>
      </c>
      <c r="D468" s="237" t="s">
        <v>199</v>
      </c>
      <c r="E468" s="238">
        <v>83.5</v>
      </c>
      <c r="F468" s="239"/>
      <c r="G468" s="240">
        <f>ROUND(E468*F468,2)</f>
        <v>0</v>
      </c>
      <c r="H468" s="239"/>
      <c r="I468" s="240">
        <f>ROUND(E468*H468,2)</f>
        <v>0</v>
      </c>
      <c r="J468" s="239"/>
      <c r="K468" s="240">
        <f>ROUND(E468*J468,2)</f>
        <v>0</v>
      </c>
      <c r="L468" s="240">
        <v>21</v>
      </c>
      <c r="M468" s="240">
        <f>G468*(1+L468/100)</f>
        <v>0</v>
      </c>
      <c r="N468" s="238">
        <v>0</v>
      </c>
      <c r="O468" s="238">
        <f>ROUND(E468*N468,2)</f>
        <v>0</v>
      </c>
      <c r="P468" s="238">
        <v>0</v>
      </c>
      <c r="Q468" s="238">
        <f>ROUND(E468*P468,2)</f>
        <v>0</v>
      </c>
      <c r="R468" s="240" t="s">
        <v>260</v>
      </c>
      <c r="S468" s="240" t="s">
        <v>136</v>
      </c>
      <c r="T468" s="241" t="s">
        <v>136</v>
      </c>
      <c r="U468" s="223">
        <v>0.105</v>
      </c>
      <c r="V468" s="223">
        <f>ROUND(E468*U468,2)</f>
        <v>8.77</v>
      </c>
      <c r="W468" s="223"/>
      <c r="X468" s="223" t="s">
        <v>137</v>
      </c>
      <c r="Y468" s="223" t="s">
        <v>138</v>
      </c>
      <c r="Z468" s="212"/>
      <c r="AA468" s="212"/>
      <c r="AB468" s="212"/>
      <c r="AC468" s="212"/>
      <c r="AD468" s="212"/>
      <c r="AE468" s="212"/>
      <c r="AF468" s="212"/>
      <c r="AG468" s="212" t="s">
        <v>139</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53" t="s">
        <v>495</v>
      </c>
      <c r="D469" s="225"/>
      <c r="E469" s="226">
        <v>83.5</v>
      </c>
      <c r="F469" s="223"/>
      <c r="G469" s="223"/>
      <c r="H469" s="223"/>
      <c r="I469" s="223"/>
      <c r="J469" s="223"/>
      <c r="K469" s="223"/>
      <c r="L469" s="223"/>
      <c r="M469" s="223"/>
      <c r="N469" s="222"/>
      <c r="O469" s="222"/>
      <c r="P469" s="222"/>
      <c r="Q469" s="222"/>
      <c r="R469" s="223"/>
      <c r="S469" s="223"/>
      <c r="T469" s="223"/>
      <c r="U469" s="223"/>
      <c r="V469" s="223"/>
      <c r="W469" s="223"/>
      <c r="X469" s="223"/>
      <c r="Y469" s="223"/>
      <c r="Z469" s="212"/>
      <c r="AA469" s="212"/>
      <c r="AB469" s="212"/>
      <c r="AC469" s="212"/>
      <c r="AD469" s="212"/>
      <c r="AE469" s="212"/>
      <c r="AF469" s="212"/>
      <c r="AG469" s="212" t="s">
        <v>143</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2" x14ac:dyDescent="0.2">
      <c r="A470" s="219"/>
      <c r="B470" s="220"/>
      <c r="C470" s="254"/>
      <c r="D470" s="244"/>
      <c r="E470" s="244"/>
      <c r="F470" s="244"/>
      <c r="G470" s="244"/>
      <c r="H470" s="223"/>
      <c r="I470" s="223"/>
      <c r="J470" s="223"/>
      <c r="K470" s="223"/>
      <c r="L470" s="223"/>
      <c r="M470" s="223"/>
      <c r="N470" s="222"/>
      <c r="O470" s="222"/>
      <c r="P470" s="222"/>
      <c r="Q470" s="222"/>
      <c r="R470" s="223"/>
      <c r="S470" s="223"/>
      <c r="T470" s="223"/>
      <c r="U470" s="223"/>
      <c r="V470" s="223"/>
      <c r="W470" s="223"/>
      <c r="X470" s="223"/>
      <c r="Y470" s="223"/>
      <c r="Z470" s="212"/>
      <c r="AA470" s="212"/>
      <c r="AB470" s="212"/>
      <c r="AC470" s="212"/>
      <c r="AD470" s="212"/>
      <c r="AE470" s="212"/>
      <c r="AF470" s="212"/>
      <c r="AG470" s="212" t="s">
        <v>144</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1" x14ac:dyDescent="0.2">
      <c r="A471" s="235">
        <v>83</v>
      </c>
      <c r="B471" s="236" t="s">
        <v>496</v>
      </c>
      <c r="C471" s="251" t="s">
        <v>497</v>
      </c>
      <c r="D471" s="237" t="s">
        <v>199</v>
      </c>
      <c r="E471" s="238">
        <v>3.6749999999999998</v>
      </c>
      <c r="F471" s="239"/>
      <c r="G471" s="240">
        <f>ROUND(E471*F471,2)</f>
        <v>0</v>
      </c>
      <c r="H471" s="239"/>
      <c r="I471" s="240">
        <f>ROUND(E471*H471,2)</f>
        <v>0</v>
      </c>
      <c r="J471" s="239"/>
      <c r="K471" s="240">
        <f>ROUND(E471*J471,2)</f>
        <v>0</v>
      </c>
      <c r="L471" s="240">
        <v>21</v>
      </c>
      <c r="M471" s="240">
        <f>G471*(1+L471/100)</f>
        <v>0</v>
      </c>
      <c r="N471" s="238">
        <v>0</v>
      </c>
      <c r="O471" s="238">
        <f>ROUND(E471*N471,2)</f>
        <v>0</v>
      </c>
      <c r="P471" s="238">
        <v>0</v>
      </c>
      <c r="Q471" s="238">
        <f>ROUND(E471*P471,2)</f>
        <v>0</v>
      </c>
      <c r="R471" s="240" t="s">
        <v>260</v>
      </c>
      <c r="S471" s="240" t="s">
        <v>136</v>
      </c>
      <c r="T471" s="241" t="s">
        <v>136</v>
      </c>
      <c r="U471" s="223">
        <v>0</v>
      </c>
      <c r="V471" s="223">
        <f>ROUND(E471*U471,2)</f>
        <v>0</v>
      </c>
      <c r="W471" s="223"/>
      <c r="X471" s="223" t="s">
        <v>137</v>
      </c>
      <c r="Y471" s="223" t="s">
        <v>138</v>
      </c>
      <c r="Z471" s="212"/>
      <c r="AA471" s="212"/>
      <c r="AB471" s="212"/>
      <c r="AC471" s="212"/>
      <c r="AD471" s="212"/>
      <c r="AE471" s="212"/>
      <c r="AF471" s="212"/>
      <c r="AG471" s="212" t="s">
        <v>139</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2" x14ac:dyDescent="0.2">
      <c r="A472" s="219"/>
      <c r="B472" s="220"/>
      <c r="C472" s="253" t="s">
        <v>498</v>
      </c>
      <c r="D472" s="225"/>
      <c r="E472" s="226">
        <v>3.67</v>
      </c>
      <c r="F472" s="223"/>
      <c r="G472" s="223"/>
      <c r="H472" s="223"/>
      <c r="I472" s="223"/>
      <c r="J472" s="223"/>
      <c r="K472" s="223"/>
      <c r="L472" s="223"/>
      <c r="M472" s="223"/>
      <c r="N472" s="222"/>
      <c r="O472" s="222"/>
      <c r="P472" s="222"/>
      <c r="Q472" s="222"/>
      <c r="R472" s="223"/>
      <c r="S472" s="223"/>
      <c r="T472" s="223"/>
      <c r="U472" s="223"/>
      <c r="V472" s="223"/>
      <c r="W472" s="223"/>
      <c r="X472" s="223"/>
      <c r="Y472" s="223"/>
      <c r="Z472" s="212"/>
      <c r="AA472" s="212"/>
      <c r="AB472" s="212"/>
      <c r="AC472" s="212"/>
      <c r="AD472" s="212"/>
      <c r="AE472" s="212"/>
      <c r="AF472" s="212"/>
      <c r="AG472" s="212" t="s">
        <v>143</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2" x14ac:dyDescent="0.2">
      <c r="A473" s="219"/>
      <c r="B473" s="220"/>
      <c r="C473" s="254"/>
      <c r="D473" s="244"/>
      <c r="E473" s="244"/>
      <c r="F473" s="244"/>
      <c r="G473" s="244"/>
      <c r="H473" s="223"/>
      <c r="I473" s="223"/>
      <c r="J473" s="223"/>
      <c r="K473" s="223"/>
      <c r="L473" s="223"/>
      <c r="M473" s="223"/>
      <c r="N473" s="222"/>
      <c r="O473" s="222"/>
      <c r="P473" s="222"/>
      <c r="Q473" s="222"/>
      <c r="R473" s="223"/>
      <c r="S473" s="223"/>
      <c r="T473" s="223"/>
      <c r="U473" s="223"/>
      <c r="V473" s="223"/>
      <c r="W473" s="223"/>
      <c r="X473" s="223"/>
      <c r="Y473" s="223"/>
      <c r="Z473" s="212"/>
      <c r="AA473" s="212"/>
      <c r="AB473" s="212"/>
      <c r="AC473" s="212"/>
      <c r="AD473" s="212"/>
      <c r="AE473" s="212"/>
      <c r="AF473" s="212"/>
      <c r="AG473" s="212" t="s">
        <v>144</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1" x14ac:dyDescent="0.2">
      <c r="A474" s="235">
        <v>84</v>
      </c>
      <c r="B474" s="236" t="s">
        <v>499</v>
      </c>
      <c r="C474" s="251" t="s">
        <v>500</v>
      </c>
      <c r="D474" s="237" t="s">
        <v>199</v>
      </c>
      <c r="E474" s="238">
        <v>0.5</v>
      </c>
      <c r="F474" s="239"/>
      <c r="G474" s="240">
        <f>ROUND(E474*F474,2)</f>
        <v>0</v>
      </c>
      <c r="H474" s="239"/>
      <c r="I474" s="240">
        <f>ROUND(E474*H474,2)</f>
        <v>0</v>
      </c>
      <c r="J474" s="239"/>
      <c r="K474" s="240">
        <f>ROUND(E474*J474,2)</f>
        <v>0</v>
      </c>
      <c r="L474" s="240">
        <v>21</v>
      </c>
      <c r="M474" s="240">
        <f>G474*(1+L474/100)</f>
        <v>0</v>
      </c>
      <c r="N474" s="238">
        <v>0</v>
      </c>
      <c r="O474" s="238">
        <f>ROUND(E474*N474,2)</f>
        <v>0</v>
      </c>
      <c r="P474" s="238">
        <v>0</v>
      </c>
      <c r="Q474" s="238">
        <f>ROUND(E474*P474,2)</f>
        <v>0</v>
      </c>
      <c r="R474" s="240" t="s">
        <v>260</v>
      </c>
      <c r="S474" s="240" t="s">
        <v>136</v>
      </c>
      <c r="T474" s="241" t="s">
        <v>136</v>
      </c>
      <c r="U474" s="223">
        <v>0</v>
      </c>
      <c r="V474" s="223">
        <f>ROUND(E474*U474,2)</f>
        <v>0</v>
      </c>
      <c r="W474" s="223"/>
      <c r="X474" s="223" t="s">
        <v>137</v>
      </c>
      <c r="Y474" s="223" t="s">
        <v>138</v>
      </c>
      <c r="Z474" s="212"/>
      <c r="AA474" s="212"/>
      <c r="AB474" s="212"/>
      <c r="AC474" s="212"/>
      <c r="AD474" s="212"/>
      <c r="AE474" s="212"/>
      <c r="AF474" s="212"/>
      <c r="AG474" s="212" t="s">
        <v>139</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2" x14ac:dyDescent="0.2">
      <c r="A475" s="219"/>
      <c r="B475" s="220"/>
      <c r="C475" s="255"/>
      <c r="D475" s="246"/>
      <c r="E475" s="246"/>
      <c r="F475" s="246"/>
      <c r="G475" s="246"/>
      <c r="H475" s="223"/>
      <c r="I475" s="223"/>
      <c r="J475" s="223"/>
      <c r="K475" s="223"/>
      <c r="L475" s="223"/>
      <c r="M475" s="223"/>
      <c r="N475" s="222"/>
      <c r="O475" s="222"/>
      <c r="P475" s="222"/>
      <c r="Q475" s="222"/>
      <c r="R475" s="223"/>
      <c r="S475" s="223"/>
      <c r="T475" s="223"/>
      <c r="U475" s="223"/>
      <c r="V475" s="223"/>
      <c r="W475" s="223"/>
      <c r="X475" s="223"/>
      <c r="Y475" s="223"/>
      <c r="Z475" s="212"/>
      <c r="AA475" s="212"/>
      <c r="AB475" s="212"/>
      <c r="AC475" s="212"/>
      <c r="AD475" s="212"/>
      <c r="AE475" s="212"/>
      <c r="AF475" s="212"/>
      <c r="AG475" s="212" t="s">
        <v>144</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
      <c r="A476" s="235">
        <v>85</v>
      </c>
      <c r="B476" s="236" t="s">
        <v>501</v>
      </c>
      <c r="C476" s="251" t="s">
        <v>502</v>
      </c>
      <c r="D476" s="237" t="s">
        <v>199</v>
      </c>
      <c r="E476" s="238">
        <v>4.1749999999999998</v>
      </c>
      <c r="F476" s="239"/>
      <c r="G476" s="240">
        <f>ROUND(E476*F476,2)</f>
        <v>0</v>
      </c>
      <c r="H476" s="239"/>
      <c r="I476" s="240">
        <f>ROUND(E476*H476,2)</f>
        <v>0</v>
      </c>
      <c r="J476" s="239"/>
      <c r="K476" s="240">
        <f>ROUND(E476*J476,2)</f>
        <v>0</v>
      </c>
      <c r="L476" s="240">
        <v>21</v>
      </c>
      <c r="M476" s="240">
        <f>G476*(1+L476/100)</f>
        <v>0</v>
      </c>
      <c r="N476" s="238">
        <v>0</v>
      </c>
      <c r="O476" s="238">
        <f>ROUND(E476*N476,2)</f>
        <v>0</v>
      </c>
      <c r="P476" s="238">
        <v>0</v>
      </c>
      <c r="Q476" s="238">
        <f>ROUND(E476*P476,2)</f>
        <v>0</v>
      </c>
      <c r="R476" s="240" t="s">
        <v>503</v>
      </c>
      <c r="S476" s="240" t="s">
        <v>136</v>
      </c>
      <c r="T476" s="241" t="s">
        <v>136</v>
      </c>
      <c r="U476" s="223">
        <v>6.0000000000000001E-3</v>
      </c>
      <c r="V476" s="223">
        <f>ROUND(E476*U476,2)</f>
        <v>0.03</v>
      </c>
      <c r="W476" s="223"/>
      <c r="X476" s="223" t="s">
        <v>137</v>
      </c>
      <c r="Y476" s="223" t="s">
        <v>138</v>
      </c>
      <c r="Z476" s="212"/>
      <c r="AA476" s="212"/>
      <c r="AB476" s="212"/>
      <c r="AC476" s="212"/>
      <c r="AD476" s="212"/>
      <c r="AE476" s="212"/>
      <c r="AF476" s="212"/>
      <c r="AG476" s="212" t="s">
        <v>139</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2" x14ac:dyDescent="0.2">
      <c r="A477" s="219"/>
      <c r="B477" s="220"/>
      <c r="C477" s="252" t="s">
        <v>504</v>
      </c>
      <c r="D477" s="242"/>
      <c r="E477" s="242"/>
      <c r="F477" s="242"/>
      <c r="G477" s="242"/>
      <c r="H477" s="223"/>
      <c r="I477" s="223"/>
      <c r="J477" s="223"/>
      <c r="K477" s="223"/>
      <c r="L477" s="223"/>
      <c r="M477" s="223"/>
      <c r="N477" s="222"/>
      <c r="O477" s="222"/>
      <c r="P477" s="222"/>
      <c r="Q477" s="222"/>
      <c r="R477" s="223"/>
      <c r="S477" s="223"/>
      <c r="T477" s="223"/>
      <c r="U477" s="223"/>
      <c r="V477" s="223"/>
      <c r="W477" s="223"/>
      <c r="X477" s="223"/>
      <c r="Y477" s="223"/>
      <c r="Z477" s="212"/>
      <c r="AA477" s="212"/>
      <c r="AB477" s="212"/>
      <c r="AC477" s="212"/>
      <c r="AD477" s="212"/>
      <c r="AE477" s="212"/>
      <c r="AF477" s="212"/>
      <c r="AG477" s="212" t="s">
        <v>141</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2" x14ac:dyDescent="0.2">
      <c r="A478" s="219"/>
      <c r="B478" s="220"/>
      <c r="C478" s="254"/>
      <c r="D478" s="244"/>
      <c r="E478" s="244"/>
      <c r="F478" s="244"/>
      <c r="G478" s="244"/>
      <c r="H478" s="223"/>
      <c r="I478" s="223"/>
      <c r="J478" s="223"/>
      <c r="K478" s="223"/>
      <c r="L478" s="223"/>
      <c r="M478" s="223"/>
      <c r="N478" s="222"/>
      <c r="O478" s="222"/>
      <c r="P478" s="222"/>
      <c r="Q478" s="222"/>
      <c r="R478" s="223"/>
      <c r="S478" s="223"/>
      <c r="T478" s="223"/>
      <c r="U478" s="223"/>
      <c r="V478" s="223"/>
      <c r="W478" s="223"/>
      <c r="X478" s="223"/>
      <c r="Y478" s="223"/>
      <c r="Z478" s="212"/>
      <c r="AA478" s="212"/>
      <c r="AB478" s="212"/>
      <c r="AC478" s="212"/>
      <c r="AD478" s="212"/>
      <c r="AE478" s="212"/>
      <c r="AF478" s="212"/>
      <c r="AG478" s="212" t="s">
        <v>144</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x14ac:dyDescent="0.2">
      <c r="A479" s="228" t="s">
        <v>130</v>
      </c>
      <c r="B479" s="229" t="s">
        <v>101</v>
      </c>
      <c r="C479" s="250" t="s">
        <v>27</v>
      </c>
      <c r="D479" s="230"/>
      <c r="E479" s="231"/>
      <c r="F479" s="232"/>
      <c r="G479" s="232">
        <f>SUMIF(AG480:AG488,"&lt;&gt;NOR",G480:G488)</f>
        <v>0</v>
      </c>
      <c r="H479" s="232"/>
      <c r="I479" s="232">
        <f>SUM(I480:I488)</f>
        <v>0</v>
      </c>
      <c r="J479" s="232"/>
      <c r="K479" s="232">
        <f>SUM(K480:K488)</f>
        <v>0</v>
      </c>
      <c r="L479" s="232"/>
      <c r="M479" s="232">
        <f>SUM(M480:M488)</f>
        <v>0</v>
      </c>
      <c r="N479" s="231"/>
      <c r="O479" s="231">
        <f>SUM(O480:O488)</f>
        <v>0</v>
      </c>
      <c r="P479" s="231"/>
      <c r="Q479" s="231">
        <f>SUM(Q480:Q488)</f>
        <v>0</v>
      </c>
      <c r="R479" s="232"/>
      <c r="S479" s="232"/>
      <c r="T479" s="233"/>
      <c r="U479" s="227"/>
      <c r="V479" s="227">
        <f>SUM(V480:V488)</f>
        <v>0</v>
      </c>
      <c r="W479" s="227"/>
      <c r="X479" s="227"/>
      <c r="Y479" s="227"/>
      <c r="AG479" t="s">
        <v>131</v>
      </c>
    </row>
    <row r="480" spans="1:60" outlineLevel="1" x14ac:dyDescent="0.2">
      <c r="A480" s="235">
        <v>86</v>
      </c>
      <c r="B480" s="236" t="s">
        <v>505</v>
      </c>
      <c r="C480" s="251" t="s">
        <v>506</v>
      </c>
      <c r="D480" s="237" t="s">
        <v>507</v>
      </c>
      <c r="E480" s="238">
        <v>1</v>
      </c>
      <c r="F480" s="239"/>
      <c r="G480" s="240">
        <f>ROUND(E480*F480,2)</f>
        <v>0</v>
      </c>
      <c r="H480" s="239"/>
      <c r="I480" s="240">
        <f>ROUND(E480*H480,2)</f>
        <v>0</v>
      </c>
      <c r="J480" s="239"/>
      <c r="K480" s="240">
        <f>ROUND(E480*J480,2)</f>
        <v>0</v>
      </c>
      <c r="L480" s="240">
        <v>21</v>
      </c>
      <c r="M480" s="240">
        <f>G480*(1+L480/100)</f>
        <v>0</v>
      </c>
      <c r="N480" s="238">
        <v>0</v>
      </c>
      <c r="O480" s="238">
        <f>ROUND(E480*N480,2)</f>
        <v>0</v>
      </c>
      <c r="P480" s="238">
        <v>0</v>
      </c>
      <c r="Q480" s="238">
        <f>ROUND(E480*P480,2)</f>
        <v>0</v>
      </c>
      <c r="R480" s="240"/>
      <c r="S480" s="240" t="s">
        <v>136</v>
      </c>
      <c r="T480" s="241" t="s">
        <v>247</v>
      </c>
      <c r="U480" s="223">
        <v>0</v>
      </c>
      <c r="V480" s="223">
        <f>ROUND(E480*U480,2)</f>
        <v>0</v>
      </c>
      <c r="W480" s="223"/>
      <c r="X480" s="223" t="s">
        <v>508</v>
      </c>
      <c r="Y480" s="223" t="s">
        <v>138</v>
      </c>
      <c r="Z480" s="212"/>
      <c r="AA480" s="212"/>
      <c r="AB480" s="212"/>
      <c r="AC480" s="212"/>
      <c r="AD480" s="212"/>
      <c r="AE480" s="212"/>
      <c r="AF480" s="212"/>
      <c r="AG480" s="212" t="s">
        <v>509</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2" x14ac:dyDescent="0.2">
      <c r="A481" s="219"/>
      <c r="B481" s="220"/>
      <c r="C481" s="256" t="s">
        <v>510</v>
      </c>
      <c r="D481" s="247"/>
      <c r="E481" s="247"/>
      <c r="F481" s="247"/>
      <c r="G481" s="247"/>
      <c r="H481" s="223"/>
      <c r="I481" s="223"/>
      <c r="J481" s="223"/>
      <c r="K481" s="223"/>
      <c r="L481" s="223"/>
      <c r="M481" s="223"/>
      <c r="N481" s="222"/>
      <c r="O481" s="222"/>
      <c r="P481" s="222"/>
      <c r="Q481" s="222"/>
      <c r="R481" s="223"/>
      <c r="S481" s="223"/>
      <c r="T481" s="223"/>
      <c r="U481" s="223"/>
      <c r="V481" s="223"/>
      <c r="W481" s="223"/>
      <c r="X481" s="223"/>
      <c r="Y481" s="223"/>
      <c r="Z481" s="212"/>
      <c r="AA481" s="212"/>
      <c r="AB481" s="212"/>
      <c r="AC481" s="212"/>
      <c r="AD481" s="212"/>
      <c r="AE481" s="212"/>
      <c r="AF481" s="212"/>
      <c r="AG481" s="212" t="s">
        <v>249</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2" x14ac:dyDescent="0.2">
      <c r="A482" s="219"/>
      <c r="B482" s="220"/>
      <c r="C482" s="254"/>
      <c r="D482" s="244"/>
      <c r="E482" s="244"/>
      <c r="F482" s="244"/>
      <c r="G482" s="244"/>
      <c r="H482" s="223"/>
      <c r="I482" s="223"/>
      <c r="J482" s="223"/>
      <c r="K482" s="223"/>
      <c r="L482" s="223"/>
      <c r="M482" s="223"/>
      <c r="N482" s="222"/>
      <c r="O482" s="222"/>
      <c r="P482" s="222"/>
      <c r="Q482" s="222"/>
      <c r="R482" s="223"/>
      <c r="S482" s="223"/>
      <c r="T482" s="223"/>
      <c r="U482" s="223"/>
      <c r="V482" s="223"/>
      <c r="W482" s="223"/>
      <c r="X482" s="223"/>
      <c r="Y482" s="223"/>
      <c r="Z482" s="212"/>
      <c r="AA482" s="212"/>
      <c r="AB482" s="212"/>
      <c r="AC482" s="212"/>
      <c r="AD482" s="212"/>
      <c r="AE482" s="212"/>
      <c r="AF482" s="212"/>
      <c r="AG482" s="212" t="s">
        <v>144</v>
      </c>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1" x14ac:dyDescent="0.2">
      <c r="A483" s="235">
        <v>87</v>
      </c>
      <c r="B483" s="236" t="s">
        <v>511</v>
      </c>
      <c r="C483" s="251" t="s">
        <v>512</v>
      </c>
      <c r="D483" s="237" t="s">
        <v>507</v>
      </c>
      <c r="E483" s="238">
        <v>1</v>
      </c>
      <c r="F483" s="239"/>
      <c r="G483" s="240">
        <f>ROUND(E483*F483,2)</f>
        <v>0</v>
      </c>
      <c r="H483" s="239"/>
      <c r="I483" s="240">
        <f>ROUND(E483*H483,2)</f>
        <v>0</v>
      </c>
      <c r="J483" s="239"/>
      <c r="K483" s="240">
        <f>ROUND(E483*J483,2)</f>
        <v>0</v>
      </c>
      <c r="L483" s="240">
        <v>21</v>
      </c>
      <c r="M483" s="240">
        <f>G483*(1+L483/100)</f>
        <v>0</v>
      </c>
      <c r="N483" s="238">
        <v>0</v>
      </c>
      <c r="O483" s="238">
        <f>ROUND(E483*N483,2)</f>
        <v>0</v>
      </c>
      <c r="P483" s="238">
        <v>0</v>
      </c>
      <c r="Q483" s="238">
        <f>ROUND(E483*P483,2)</f>
        <v>0</v>
      </c>
      <c r="R483" s="240"/>
      <c r="S483" s="240" t="s">
        <v>136</v>
      </c>
      <c r="T483" s="241" t="s">
        <v>247</v>
      </c>
      <c r="U483" s="223">
        <v>0</v>
      </c>
      <c r="V483" s="223">
        <f>ROUND(E483*U483,2)</f>
        <v>0</v>
      </c>
      <c r="W483" s="223"/>
      <c r="X483" s="223" t="s">
        <v>508</v>
      </c>
      <c r="Y483" s="223" t="s">
        <v>138</v>
      </c>
      <c r="Z483" s="212"/>
      <c r="AA483" s="212"/>
      <c r="AB483" s="212"/>
      <c r="AC483" s="212"/>
      <c r="AD483" s="212"/>
      <c r="AE483" s="212"/>
      <c r="AF483" s="212"/>
      <c r="AG483" s="212" t="s">
        <v>513</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ht="33.75" outlineLevel="2" x14ac:dyDescent="0.2">
      <c r="A484" s="219"/>
      <c r="B484" s="220"/>
      <c r="C484" s="256" t="s">
        <v>514</v>
      </c>
      <c r="D484" s="247"/>
      <c r="E484" s="247"/>
      <c r="F484" s="247"/>
      <c r="G484" s="247"/>
      <c r="H484" s="223"/>
      <c r="I484" s="223"/>
      <c r="J484" s="223"/>
      <c r="K484" s="223"/>
      <c r="L484" s="223"/>
      <c r="M484" s="223"/>
      <c r="N484" s="222"/>
      <c r="O484" s="222"/>
      <c r="P484" s="222"/>
      <c r="Q484" s="222"/>
      <c r="R484" s="223"/>
      <c r="S484" s="223"/>
      <c r="T484" s="223"/>
      <c r="U484" s="223"/>
      <c r="V484" s="223"/>
      <c r="W484" s="223"/>
      <c r="X484" s="223"/>
      <c r="Y484" s="223"/>
      <c r="Z484" s="212"/>
      <c r="AA484" s="212"/>
      <c r="AB484" s="212"/>
      <c r="AC484" s="212"/>
      <c r="AD484" s="212"/>
      <c r="AE484" s="212"/>
      <c r="AF484" s="212"/>
      <c r="AG484" s="212" t="s">
        <v>249</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45" t="str">
        <f>C484</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484" s="212"/>
      <c r="BC484" s="212"/>
      <c r="BD484" s="212"/>
      <c r="BE484" s="212"/>
      <c r="BF484" s="212"/>
      <c r="BG484" s="212"/>
      <c r="BH484" s="212"/>
    </row>
    <row r="485" spans="1:60" outlineLevel="2" x14ac:dyDescent="0.2">
      <c r="A485" s="219"/>
      <c r="B485" s="220"/>
      <c r="C485" s="254"/>
      <c r="D485" s="244"/>
      <c r="E485" s="244"/>
      <c r="F485" s="244"/>
      <c r="G485" s="244"/>
      <c r="H485" s="223"/>
      <c r="I485" s="223"/>
      <c r="J485" s="223"/>
      <c r="K485" s="223"/>
      <c r="L485" s="223"/>
      <c r="M485" s="223"/>
      <c r="N485" s="222"/>
      <c r="O485" s="222"/>
      <c r="P485" s="222"/>
      <c r="Q485" s="222"/>
      <c r="R485" s="223"/>
      <c r="S485" s="223"/>
      <c r="T485" s="223"/>
      <c r="U485" s="223"/>
      <c r="V485" s="223"/>
      <c r="W485" s="223"/>
      <c r="X485" s="223"/>
      <c r="Y485" s="223"/>
      <c r="Z485" s="212"/>
      <c r="AA485" s="212"/>
      <c r="AB485" s="212"/>
      <c r="AC485" s="212"/>
      <c r="AD485" s="212"/>
      <c r="AE485" s="212"/>
      <c r="AF485" s="212"/>
      <c r="AG485" s="212" t="s">
        <v>144</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1" x14ac:dyDescent="0.2">
      <c r="A486" s="235">
        <v>88</v>
      </c>
      <c r="B486" s="236" t="s">
        <v>515</v>
      </c>
      <c r="C486" s="251" t="s">
        <v>516</v>
      </c>
      <c r="D486" s="237" t="s">
        <v>507</v>
      </c>
      <c r="E486" s="238">
        <v>1</v>
      </c>
      <c r="F486" s="239"/>
      <c r="G486" s="240">
        <f>ROUND(E486*F486,2)</f>
        <v>0</v>
      </c>
      <c r="H486" s="239"/>
      <c r="I486" s="240">
        <f>ROUND(E486*H486,2)</f>
        <v>0</v>
      </c>
      <c r="J486" s="239"/>
      <c r="K486" s="240">
        <f>ROUND(E486*J486,2)</f>
        <v>0</v>
      </c>
      <c r="L486" s="240">
        <v>21</v>
      </c>
      <c r="M486" s="240">
        <f>G486*(1+L486/100)</f>
        <v>0</v>
      </c>
      <c r="N486" s="238">
        <v>0</v>
      </c>
      <c r="O486" s="238">
        <f>ROUND(E486*N486,2)</f>
        <v>0</v>
      </c>
      <c r="P486" s="238">
        <v>0</v>
      </c>
      <c r="Q486" s="238">
        <f>ROUND(E486*P486,2)</f>
        <v>0</v>
      </c>
      <c r="R486" s="240"/>
      <c r="S486" s="240" t="s">
        <v>136</v>
      </c>
      <c r="T486" s="241" t="s">
        <v>247</v>
      </c>
      <c r="U486" s="223">
        <v>0</v>
      </c>
      <c r="V486" s="223">
        <f>ROUND(E486*U486,2)</f>
        <v>0</v>
      </c>
      <c r="W486" s="223"/>
      <c r="X486" s="223" t="s">
        <v>508</v>
      </c>
      <c r="Y486" s="223" t="s">
        <v>138</v>
      </c>
      <c r="Z486" s="212"/>
      <c r="AA486" s="212"/>
      <c r="AB486" s="212"/>
      <c r="AC486" s="212"/>
      <c r="AD486" s="212"/>
      <c r="AE486" s="212"/>
      <c r="AF486" s="212"/>
      <c r="AG486" s="212" t="s">
        <v>513</v>
      </c>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ht="22.5" outlineLevel="2" x14ac:dyDescent="0.2">
      <c r="A487" s="219"/>
      <c r="B487" s="220"/>
      <c r="C487" s="256" t="s">
        <v>517</v>
      </c>
      <c r="D487" s="247"/>
      <c r="E487" s="247"/>
      <c r="F487" s="247"/>
      <c r="G487" s="247"/>
      <c r="H487" s="223"/>
      <c r="I487" s="223"/>
      <c r="J487" s="223"/>
      <c r="K487" s="223"/>
      <c r="L487" s="223"/>
      <c r="M487" s="223"/>
      <c r="N487" s="222"/>
      <c r="O487" s="222"/>
      <c r="P487" s="222"/>
      <c r="Q487" s="222"/>
      <c r="R487" s="223"/>
      <c r="S487" s="223"/>
      <c r="T487" s="223"/>
      <c r="U487" s="223"/>
      <c r="V487" s="223"/>
      <c r="W487" s="223"/>
      <c r="X487" s="223"/>
      <c r="Y487" s="223"/>
      <c r="Z487" s="212"/>
      <c r="AA487" s="212"/>
      <c r="AB487" s="212"/>
      <c r="AC487" s="212"/>
      <c r="AD487" s="212"/>
      <c r="AE487" s="212"/>
      <c r="AF487" s="212"/>
      <c r="AG487" s="212" t="s">
        <v>249</v>
      </c>
      <c r="AH487" s="212"/>
      <c r="AI487" s="212"/>
      <c r="AJ487" s="212"/>
      <c r="AK487" s="212"/>
      <c r="AL487" s="212"/>
      <c r="AM487" s="212"/>
      <c r="AN487" s="212"/>
      <c r="AO487" s="212"/>
      <c r="AP487" s="212"/>
      <c r="AQ487" s="212"/>
      <c r="AR487" s="212"/>
      <c r="AS487" s="212"/>
      <c r="AT487" s="212"/>
      <c r="AU487" s="212"/>
      <c r="AV487" s="212"/>
      <c r="AW487" s="212"/>
      <c r="AX487" s="212"/>
      <c r="AY487" s="212"/>
      <c r="AZ487" s="212"/>
      <c r="BA487" s="245" t="str">
        <f>C487</f>
        <v>Náklady na ztížené provádění stavebních prací v důsledku nepřerušeného provozu na staveništi nebo v případech nepřerušeného provozu v objektech v nichž se stavební práce provádí.</v>
      </c>
      <c r="BB487" s="212"/>
      <c r="BC487" s="212"/>
      <c r="BD487" s="212"/>
      <c r="BE487" s="212"/>
      <c r="BF487" s="212"/>
      <c r="BG487" s="212"/>
      <c r="BH487" s="212"/>
    </row>
    <row r="488" spans="1:60" outlineLevel="2" x14ac:dyDescent="0.2">
      <c r="A488" s="219"/>
      <c r="B488" s="220"/>
      <c r="C488" s="254"/>
      <c r="D488" s="244"/>
      <c r="E488" s="244"/>
      <c r="F488" s="244"/>
      <c r="G488" s="244"/>
      <c r="H488" s="223"/>
      <c r="I488" s="223"/>
      <c r="J488" s="223"/>
      <c r="K488" s="223"/>
      <c r="L488" s="223"/>
      <c r="M488" s="223"/>
      <c r="N488" s="222"/>
      <c r="O488" s="222"/>
      <c r="P488" s="222"/>
      <c r="Q488" s="222"/>
      <c r="R488" s="223"/>
      <c r="S488" s="223"/>
      <c r="T488" s="223"/>
      <c r="U488" s="223"/>
      <c r="V488" s="223"/>
      <c r="W488" s="223"/>
      <c r="X488" s="223"/>
      <c r="Y488" s="223"/>
      <c r="Z488" s="212"/>
      <c r="AA488" s="212"/>
      <c r="AB488" s="212"/>
      <c r="AC488" s="212"/>
      <c r="AD488" s="212"/>
      <c r="AE488" s="212"/>
      <c r="AF488" s="212"/>
      <c r="AG488" s="212" t="s">
        <v>144</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x14ac:dyDescent="0.2">
      <c r="A489" s="3"/>
      <c r="B489" s="4"/>
      <c r="C489" s="260"/>
      <c r="D489" s="6"/>
      <c r="E489" s="3"/>
      <c r="F489" s="3"/>
      <c r="G489" s="3"/>
      <c r="H489" s="3"/>
      <c r="I489" s="3"/>
      <c r="J489" s="3"/>
      <c r="K489" s="3"/>
      <c r="L489" s="3"/>
      <c r="M489" s="3"/>
      <c r="N489" s="3"/>
      <c r="O489" s="3"/>
      <c r="P489" s="3"/>
      <c r="Q489" s="3"/>
      <c r="R489" s="3"/>
      <c r="S489" s="3"/>
      <c r="T489" s="3"/>
      <c r="U489" s="3"/>
      <c r="V489" s="3"/>
      <c r="W489" s="3"/>
      <c r="X489" s="3"/>
      <c r="Y489" s="3"/>
      <c r="AE489">
        <v>12</v>
      </c>
      <c r="AF489">
        <v>21</v>
      </c>
      <c r="AG489" t="s">
        <v>116</v>
      </c>
    </row>
    <row r="490" spans="1:60" x14ac:dyDescent="0.2">
      <c r="A490" s="215"/>
      <c r="B490" s="216" t="s">
        <v>29</v>
      </c>
      <c r="C490" s="261"/>
      <c r="D490" s="217"/>
      <c r="E490" s="218"/>
      <c r="F490" s="218"/>
      <c r="G490" s="234">
        <f>G8+G29+G36+G52+G61+G74+G86+G98+G126+G166+G170+G183+G263+G274+G284+G288+G448+G451+G454+G479</f>
        <v>0</v>
      </c>
      <c r="H490" s="3"/>
      <c r="I490" s="3"/>
      <c r="J490" s="3"/>
      <c r="K490" s="3"/>
      <c r="L490" s="3"/>
      <c r="M490" s="3"/>
      <c r="N490" s="3"/>
      <c r="O490" s="3"/>
      <c r="P490" s="3"/>
      <c r="Q490" s="3"/>
      <c r="R490" s="3"/>
      <c r="S490" s="3"/>
      <c r="T490" s="3"/>
      <c r="U490" s="3"/>
      <c r="V490" s="3"/>
      <c r="W490" s="3"/>
      <c r="X490" s="3"/>
      <c r="Y490" s="3"/>
      <c r="AE490">
        <f>SUMIF(L7:L488,AE489,G7:G488)</f>
        <v>0</v>
      </c>
      <c r="AF490">
        <f>SUMIF(L7:L488,AF489,G7:G488)</f>
        <v>0</v>
      </c>
      <c r="AG490" t="s">
        <v>518</v>
      </c>
    </row>
    <row r="491" spans="1:60" x14ac:dyDescent="0.2">
      <c r="C491" s="262"/>
      <c r="D491" s="10"/>
      <c r="AG491" t="s">
        <v>520</v>
      </c>
    </row>
    <row r="492" spans="1:60" x14ac:dyDescent="0.2">
      <c r="D492" s="10"/>
    </row>
    <row r="493" spans="1:60" x14ac:dyDescent="0.2">
      <c r="D493" s="10"/>
    </row>
    <row r="494" spans="1:60" x14ac:dyDescent="0.2">
      <c r="D494" s="10"/>
    </row>
    <row r="495" spans="1:60" x14ac:dyDescent="0.2">
      <c r="D495" s="10"/>
    </row>
    <row r="496" spans="1:60"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sZZmoUNoFObxvJMnVhoNpxbUyFOew4mGk1J51gGICosIZLAJZFbq8RIhFItW591rlPnlOMwPv2sw1qGrpaS9w==" saltValue="YkNmxgnvtXIAbLEcli3vXg==" spinCount="100000" sheet="1" formatRows="0"/>
  <mergeCells count="139">
    <mergeCell ref="C488:G488"/>
    <mergeCell ref="C478:G478"/>
    <mergeCell ref="C481:G481"/>
    <mergeCell ref="C482:G482"/>
    <mergeCell ref="C484:G484"/>
    <mergeCell ref="C485:G485"/>
    <mergeCell ref="C487:G487"/>
    <mergeCell ref="C465:G465"/>
    <mergeCell ref="C467:G467"/>
    <mergeCell ref="C470:G470"/>
    <mergeCell ref="C473:G473"/>
    <mergeCell ref="C475:G475"/>
    <mergeCell ref="C477:G477"/>
    <mergeCell ref="C450:G450"/>
    <mergeCell ref="C453:G453"/>
    <mergeCell ref="C456:G456"/>
    <mergeCell ref="C457:G457"/>
    <mergeCell ref="C460:G460"/>
    <mergeCell ref="C462:G462"/>
    <mergeCell ref="C283:G283"/>
    <mergeCell ref="C287:G287"/>
    <mergeCell ref="C365:G365"/>
    <mergeCell ref="C442:G442"/>
    <mergeCell ref="C444:G444"/>
    <mergeCell ref="C447:G447"/>
    <mergeCell ref="C270:G270"/>
    <mergeCell ref="C272:G272"/>
    <mergeCell ref="C273:G273"/>
    <mergeCell ref="C277:G277"/>
    <mergeCell ref="C280:G280"/>
    <mergeCell ref="C282:G282"/>
    <mergeCell ref="C257:G257"/>
    <mergeCell ref="C259:G259"/>
    <mergeCell ref="C261:G261"/>
    <mergeCell ref="C262:G262"/>
    <mergeCell ref="C266:G266"/>
    <mergeCell ref="C268:G268"/>
    <mergeCell ref="C248:G248"/>
    <mergeCell ref="C250:G250"/>
    <mergeCell ref="C251:G251"/>
    <mergeCell ref="C253:G253"/>
    <mergeCell ref="C254:G254"/>
    <mergeCell ref="C256:G256"/>
    <mergeCell ref="C239:G239"/>
    <mergeCell ref="C241:G241"/>
    <mergeCell ref="C242:G242"/>
    <mergeCell ref="C244:G244"/>
    <mergeCell ref="C245:G245"/>
    <mergeCell ref="C247:G247"/>
    <mergeCell ref="C231:G231"/>
    <mergeCell ref="C232:G232"/>
    <mergeCell ref="C233:G233"/>
    <mergeCell ref="C235:G235"/>
    <mergeCell ref="C236:G236"/>
    <mergeCell ref="C238:G238"/>
    <mergeCell ref="C220:G220"/>
    <mergeCell ref="C223:G223"/>
    <mergeCell ref="C225:G225"/>
    <mergeCell ref="C226:G226"/>
    <mergeCell ref="C228:G228"/>
    <mergeCell ref="C229:G229"/>
    <mergeCell ref="C194:G194"/>
    <mergeCell ref="C200:G200"/>
    <mergeCell ref="C205:G205"/>
    <mergeCell ref="C207:G207"/>
    <mergeCell ref="C209:G209"/>
    <mergeCell ref="C218:G218"/>
    <mergeCell ref="C179:G179"/>
    <mergeCell ref="C181:G181"/>
    <mergeCell ref="C182:G182"/>
    <mergeCell ref="C185:G185"/>
    <mergeCell ref="C187:G187"/>
    <mergeCell ref="C192:G192"/>
    <mergeCell ref="C159:G159"/>
    <mergeCell ref="C165:G165"/>
    <mergeCell ref="C168:G168"/>
    <mergeCell ref="C169:G169"/>
    <mergeCell ref="C172:G172"/>
    <mergeCell ref="C175:G175"/>
    <mergeCell ref="C146:G146"/>
    <mergeCell ref="C148:G148"/>
    <mergeCell ref="C149:G149"/>
    <mergeCell ref="C151:G151"/>
    <mergeCell ref="C153:G153"/>
    <mergeCell ref="C156:G156"/>
    <mergeCell ref="C133:G133"/>
    <mergeCell ref="C135:G135"/>
    <mergeCell ref="C138:G138"/>
    <mergeCell ref="C140:G140"/>
    <mergeCell ref="C142:G142"/>
    <mergeCell ref="C144:G144"/>
    <mergeCell ref="C112:G112"/>
    <mergeCell ref="C116:G116"/>
    <mergeCell ref="C121:G121"/>
    <mergeCell ref="C123:G123"/>
    <mergeCell ref="C125:G125"/>
    <mergeCell ref="C129:G129"/>
    <mergeCell ref="C90:G90"/>
    <mergeCell ref="C92:G92"/>
    <mergeCell ref="C93:G93"/>
    <mergeCell ref="C95:G95"/>
    <mergeCell ref="C97:G97"/>
    <mergeCell ref="C110:G110"/>
    <mergeCell ref="C77:G77"/>
    <mergeCell ref="C79:G79"/>
    <mergeCell ref="C81:G81"/>
    <mergeCell ref="C83:G83"/>
    <mergeCell ref="C85:G85"/>
    <mergeCell ref="C88:G88"/>
    <mergeCell ref="C65:G65"/>
    <mergeCell ref="C67:G67"/>
    <mergeCell ref="C69:G69"/>
    <mergeCell ref="C71:G71"/>
    <mergeCell ref="C73:G73"/>
    <mergeCell ref="C76:G76"/>
    <mergeCell ref="C48:G48"/>
    <mergeCell ref="C51:G51"/>
    <mergeCell ref="C54:G54"/>
    <mergeCell ref="C57:G57"/>
    <mergeCell ref="C60:G60"/>
    <mergeCell ref="C63:G63"/>
    <mergeCell ref="C33:G33"/>
    <mergeCell ref="C35:G35"/>
    <mergeCell ref="C40:G40"/>
    <mergeCell ref="C42:G42"/>
    <mergeCell ref="C44:G44"/>
    <mergeCell ref="C46:G46"/>
    <mergeCell ref="C14:G14"/>
    <mergeCell ref="C17:G17"/>
    <mergeCell ref="C19:G19"/>
    <mergeCell ref="C24:G24"/>
    <mergeCell ref="C26:G26"/>
    <mergeCell ref="C28:G28"/>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01 24-06-01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24-06-01 Pol'!Názvy_tisku</vt:lpstr>
      <vt:lpstr>oadresa</vt:lpstr>
      <vt:lpstr>Stavba!Objednatel</vt:lpstr>
      <vt:lpstr>Stavba!Objekt</vt:lpstr>
      <vt:lpstr>'01 24-06-01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Šlancarová</dc:creator>
  <cp:lastModifiedBy>Jana Šlancarová</cp:lastModifiedBy>
  <cp:lastPrinted>2019-03-19T12:27:02Z</cp:lastPrinted>
  <dcterms:created xsi:type="dcterms:W3CDTF">2009-04-08T07:15:50Z</dcterms:created>
  <dcterms:modified xsi:type="dcterms:W3CDTF">2024-04-23T06:11:17Z</dcterms:modified>
</cp:coreProperties>
</file>