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P1 - SO 401.1 - Veřejné o..." sheetId="2" r:id="rId2"/>
    <sheet name="P2 - SO 401.2 - Veřejné o..." sheetId="3" r:id="rId3"/>
    <sheet name="P3 - SO 401.3 - Veřejné o..." sheetId="4" r:id="rId4"/>
    <sheet name="P4 - SO 401.4 - Veřejné o..." sheetId="5" r:id="rId5"/>
    <sheet name="P5 - SO 401.5 - Veřejné o..." sheetId="6" r:id="rId6"/>
    <sheet name="P6 - SO 401.6 - Veřejné o..." sheetId="7" r:id="rId7"/>
    <sheet name="P7 - SO 401.7 - Veřejné o..." sheetId="8" r:id="rId8"/>
    <sheet name="P8 - SO 401.8 - Veřejné o..." sheetId="9" r:id="rId9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'P1 - SO 401.1 - Veřejné o...'!$C$120:$K$204</definedName>
    <definedName name="_xlnm.Print_Area" localSheetId="1">'P1 - SO 401.1 - Veřejné o...'!$C$4:$J$76,'P1 - SO 401.1 - Veřejné o...'!$C$82:$J$102,'P1 - SO 401.1 - Veřejné o...'!$C$108:$J$204</definedName>
    <definedName name="_xlnm.Print_Titles" localSheetId="1">'P1 - SO 401.1 - Veřejné o...'!$120:$120</definedName>
    <definedName name="_xlnm._FilterDatabase" localSheetId="2" hidden="1">'P2 - SO 401.2 - Veřejné o...'!$C$120:$K$192</definedName>
    <definedName name="_xlnm.Print_Area" localSheetId="2">'P2 - SO 401.2 - Veřejné o...'!$C$4:$J$76,'P2 - SO 401.2 - Veřejné o...'!$C$82:$J$102,'P2 - SO 401.2 - Veřejné o...'!$C$108:$J$192</definedName>
    <definedName name="_xlnm.Print_Titles" localSheetId="2">'P2 - SO 401.2 - Veřejné o...'!$120:$120</definedName>
    <definedName name="_xlnm._FilterDatabase" localSheetId="3" hidden="1">'P3 - SO 401.3 - Veřejné o...'!$C$120:$K$193</definedName>
    <definedName name="_xlnm.Print_Area" localSheetId="3">'P3 - SO 401.3 - Veřejné o...'!$C$4:$J$76,'P3 - SO 401.3 - Veřejné o...'!$C$82:$J$102,'P3 - SO 401.3 - Veřejné o...'!$C$108:$J$193</definedName>
    <definedName name="_xlnm.Print_Titles" localSheetId="3">'P3 - SO 401.3 - Veřejné o...'!$120:$120</definedName>
    <definedName name="_xlnm._FilterDatabase" localSheetId="4" hidden="1">'P4 - SO 401.4 - Veřejné o...'!$C$122:$K$217</definedName>
    <definedName name="_xlnm.Print_Area" localSheetId="4">'P4 - SO 401.4 - Veřejné o...'!$C$4:$J$76,'P4 - SO 401.4 - Veřejné o...'!$C$82:$J$104,'P4 - SO 401.4 - Veřejné o...'!$C$110:$J$217</definedName>
    <definedName name="_xlnm.Print_Titles" localSheetId="4">'P4 - SO 401.4 - Veřejné o...'!$122:$122</definedName>
    <definedName name="_xlnm._FilterDatabase" localSheetId="5" hidden="1">'P5 - SO 401.5 - Veřejné o...'!$C$120:$K$192</definedName>
    <definedName name="_xlnm.Print_Area" localSheetId="5">'P5 - SO 401.5 - Veřejné o...'!$C$4:$J$76,'P5 - SO 401.5 - Veřejné o...'!$C$82:$J$102,'P5 - SO 401.5 - Veřejné o...'!$C$108:$J$192</definedName>
    <definedName name="_xlnm.Print_Titles" localSheetId="5">'P5 - SO 401.5 - Veřejné o...'!$120:$120</definedName>
    <definedName name="_xlnm._FilterDatabase" localSheetId="6" hidden="1">'P6 - SO 401.6 - Veřejné o...'!$C$120:$K$188</definedName>
    <definedName name="_xlnm.Print_Area" localSheetId="6">'P6 - SO 401.6 - Veřejné o...'!$C$4:$J$76,'P6 - SO 401.6 - Veřejné o...'!$C$82:$J$102,'P6 - SO 401.6 - Veřejné o...'!$C$108:$J$188</definedName>
    <definedName name="_xlnm.Print_Titles" localSheetId="6">'P6 - SO 401.6 - Veřejné o...'!$120:$120</definedName>
    <definedName name="_xlnm._FilterDatabase" localSheetId="7" hidden="1">'P7 - SO 401.7 - Veřejné o...'!$C$122:$K$215</definedName>
    <definedName name="_xlnm.Print_Area" localSheetId="7">'P7 - SO 401.7 - Veřejné o...'!$C$4:$J$76,'P7 - SO 401.7 - Veřejné o...'!$C$82:$J$104,'P7 - SO 401.7 - Veřejné o...'!$C$110:$J$215</definedName>
    <definedName name="_xlnm.Print_Titles" localSheetId="7">'P7 - SO 401.7 - Veřejné o...'!$122:$122</definedName>
    <definedName name="_xlnm._FilterDatabase" localSheetId="8" hidden="1">'P8 - SO 401.8 - Veřejné o...'!$C$122:$K$212</definedName>
    <definedName name="_xlnm.Print_Area" localSheetId="8">'P8 - SO 401.8 - Veřejné o...'!$C$4:$J$76,'P8 - SO 401.8 - Veřejné o...'!$C$82:$J$104,'P8 - SO 401.8 - Veřejné o...'!$C$110:$J$212</definedName>
    <definedName name="_xlnm.Print_Titles" localSheetId="8">'P8 - SO 401.8 - Veřejné o...'!$122:$122</definedName>
  </definedNames>
  <calcPr/>
</workbook>
</file>

<file path=xl/calcChain.xml><?xml version="1.0" encoding="utf-8"?>
<calcChain xmlns="http://schemas.openxmlformats.org/spreadsheetml/2006/main">
  <c i="9" l="1" r="J37"/>
  <c r="J36"/>
  <c i="1" r="AY102"/>
  <c i="9" r="J35"/>
  <c i="1" r="AX102"/>
  <c i="9" r="BI212"/>
  <c r="BH212"/>
  <c r="BG212"/>
  <c r="BF212"/>
  <c r="T212"/>
  <c r="T211"/>
  <c r="R212"/>
  <c r="R211"/>
  <c r="P212"/>
  <c r="P211"/>
  <c r="BI210"/>
  <c r="BH210"/>
  <c r="BG210"/>
  <c r="BF210"/>
  <c r="T210"/>
  <c r="R210"/>
  <c r="P210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7"/>
  <c r="BH137"/>
  <c r="BG137"/>
  <c r="BF137"/>
  <c r="T137"/>
  <c r="T136"/>
  <c r="R137"/>
  <c r="R136"/>
  <c r="P137"/>
  <c r="P136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J120"/>
  <c r="J119"/>
  <c r="F117"/>
  <c r="E115"/>
  <c r="J92"/>
  <c r="J91"/>
  <c r="F89"/>
  <c r="E87"/>
  <c r="J18"/>
  <c r="E18"/>
  <c r="F120"/>
  <c r="J17"/>
  <c r="J15"/>
  <c r="E15"/>
  <c r="F91"/>
  <c r="J14"/>
  <c r="J12"/>
  <c r="J117"/>
  <c r="E7"/>
  <c r="E113"/>
  <c i="8" r="J37"/>
  <c r="J36"/>
  <c i="1" r="AY101"/>
  <c i="8" r="J35"/>
  <c i="1" r="AX101"/>
  <c i="8" r="BI215"/>
  <c r="BH215"/>
  <c r="BG215"/>
  <c r="BF215"/>
  <c r="T215"/>
  <c r="T214"/>
  <c r="R215"/>
  <c r="R214"/>
  <c r="P215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T134"/>
  <c r="R135"/>
  <c r="R134"/>
  <c r="P135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J120"/>
  <c r="J119"/>
  <c r="F117"/>
  <c r="E115"/>
  <c r="J92"/>
  <c r="J91"/>
  <c r="F89"/>
  <c r="E87"/>
  <c r="J18"/>
  <c r="E18"/>
  <c r="F120"/>
  <c r="J17"/>
  <c r="J15"/>
  <c r="E15"/>
  <c r="F91"/>
  <c r="J14"/>
  <c r="J12"/>
  <c r="J117"/>
  <c r="E7"/>
  <c r="E113"/>
  <c i="7" r="J37"/>
  <c r="J36"/>
  <c i="1" r="AY100"/>
  <c i="7" r="J35"/>
  <c i="1" r="AX100"/>
  <c i="7" r="BI188"/>
  <c r="BH188"/>
  <c r="BG188"/>
  <c r="BF188"/>
  <c r="T188"/>
  <c r="T187"/>
  <c r="R188"/>
  <c r="R187"/>
  <c r="P188"/>
  <c r="P187"/>
  <c r="BI186"/>
  <c r="BH186"/>
  <c r="BG186"/>
  <c r="BF186"/>
  <c r="T186"/>
  <c r="R186"/>
  <c r="P186"/>
  <c r="BI184"/>
  <c r="BH184"/>
  <c r="BG184"/>
  <c r="BF184"/>
  <c r="T184"/>
  <c r="R184"/>
  <c r="P184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3"/>
  <c r="BH123"/>
  <c r="BG123"/>
  <c r="BF123"/>
  <c r="T123"/>
  <c r="T122"/>
  <c r="R123"/>
  <c r="R122"/>
  <c r="P123"/>
  <c r="P122"/>
  <c r="J118"/>
  <c r="J117"/>
  <c r="F115"/>
  <c r="E113"/>
  <c r="J92"/>
  <c r="J91"/>
  <c r="F89"/>
  <c r="E87"/>
  <c r="J18"/>
  <c r="E18"/>
  <c r="F118"/>
  <c r="J17"/>
  <c r="J15"/>
  <c r="E15"/>
  <c r="F117"/>
  <c r="J14"/>
  <c r="J12"/>
  <c r="J115"/>
  <c r="E7"/>
  <c r="E111"/>
  <c i="6" r="J37"/>
  <c r="J36"/>
  <c i="1" r="AY99"/>
  <c i="6" r="J35"/>
  <c i="1" r="AX99"/>
  <c i="6" r="BI192"/>
  <c r="BH192"/>
  <c r="BG192"/>
  <c r="BF192"/>
  <c r="T192"/>
  <c r="T191"/>
  <c r="R192"/>
  <c r="R191"/>
  <c r="P192"/>
  <c r="P191"/>
  <c r="BI190"/>
  <c r="BH190"/>
  <c r="BG190"/>
  <c r="BF190"/>
  <c r="T190"/>
  <c r="R190"/>
  <c r="P190"/>
  <c r="BI187"/>
  <c r="BH187"/>
  <c r="BG187"/>
  <c r="BF187"/>
  <c r="T187"/>
  <c r="R187"/>
  <c r="P187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3"/>
  <c r="BH123"/>
  <c r="BG123"/>
  <c r="BF123"/>
  <c r="T123"/>
  <c r="T122"/>
  <c r="R123"/>
  <c r="R122"/>
  <c r="P123"/>
  <c r="P122"/>
  <c r="J118"/>
  <c r="J117"/>
  <c r="F115"/>
  <c r="E113"/>
  <c r="J92"/>
  <c r="J91"/>
  <c r="F89"/>
  <c r="E87"/>
  <c r="J18"/>
  <c r="E18"/>
  <c r="F118"/>
  <c r="J17"/>
  <c r="J15"/>
  <c r="E15"/>
  <c r="F117"/>
  <c r="J14"/>
  <c r="J12"/>
  <c r="J115"/>
  <c r="E7"/>
  <c r="E85"/>
  <c i="5" r="J37"/>
  <c r="J36"/>
  <c i="1" r="AY98"/>
  <c i="5" r="J35"/>
  <c i="1" r="AX98"/>
  <c i="5" r="BI217"/>
  <c r="BH217"/>
  <c r="BG217"/>
  <c r="BF217"/>
  <c r="T217"/>
  <c r="T216"/>
  <c r="R217"/>
  <c r="R216"/>
  <c r="P217"/>
  <c r="P216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4"/>
  <c r="BH134"/>
  <c r="BG134"/>
  <c r="BF134"/>
  <c r="T134"/>
  <c r="T133"/>
  <c r="R134"/>
  <c r="R133"/>
  <c r="P134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J120"/>
  <c r="J119"/>
  <c r="F117"/>
  <c r="E115"/>
  <c r="J92"/>
  <c r="J91"/>
  <c r="F89"/>
  <c r="E87"/>
  <c r="J18"/>
  <c r="E18"/>
  <c r="F92"/>
  <c r="J17"/>
  <c r="J15"/>
  <c r="E15"/>
  <c r="F119"/>
  <c r="J14"/>
  <c r="J12"/>
  <c r="J117"/>
  <c r="E7"/>
  <c r="E113"/>
  <c i="4" r="J37"/>
  <c r="J36"/>
  <c i="1" r="AY97"/>
  <c i="4" r="J35"/>
  <c i="1" r="AX97"/>
  <c i="4" r="BI193"/>
  <c r="BH193"/>
  <c r="BG193"/>
  <c r="BF193"/>
  <c r="T193"/>
  <c r="T192"/>
  <c r="R193"/>
  <c r="R192"/>
  <c r="P193"/>
  <c r="P192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3"/>
  <c r="BH123"/>
  <c r="BG123"/>
  <c r="BF123"/>
  <c r="T123"/>
  <c r="T122"/>
  <c r="R123"/>
  <c r="R122"/>
  <c r="P123"/>
  <c r="P122"/>
  <c r="J118"/>
  <c r="J117"/>
  <c r="F115"/>
  <c r="E113"/>
  <c r="J92"/>
  <c r="J91"/>
  <c r="F89"/>
  <c r="E87"/>
  <c r="J18"/>
  <c r="E18"/>
  <c r="F92"/>
  <c r="J17"/>
  <c r="J15"/>
  <c r="E15"/>
  <c r="F117"/>
  <c r="J14"/>
  <c r="J12"/>
  <c r="J115"/>
  <c r="E7"/>
  <c r="E85"/>
  <c i="3" r="J37"/>
  <c r="J36"/>
  <c i="1" r="AY96"/>
  <c i="3" r="J35"/>
  <c i="1" r="AX96"/>
  <c i="3" r="BI192"/>
  <c r="BH192"/>
  <c r="BG192"/>
  <c r="BF192"/>
  <c r="T192"/>
  <c r="T191"/>
  <c r="R192"/>
  <c r="R191"/>
  <c r="P192"/>
  <c r="P191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3"/>
  <c r="BH123"/>
  <c r="BG123"/>
  <c r="BF123"/>
  <c r="T123"/>
  <c r="T122"/>
  <c r="R123"/>
  <c r="R122"/>
  <c r="P123"/>
  <c r="P122"/>
  <c r="J118"/>
  <c r="J117"/>
  <c r="F115"/>
  <c r="E113"/>
  <c r="J92"/>
  <c r="J91"/>
  <c r="F89"/>
  <c r="E87"/>
  <c r="J18"/>
  <c r="E18"/>
  <c r="F92"/>
  <c r="J17"/>
  <c r="J15"/>
  <c r="E15"/>
  <c r="F117"/>
  <c r="J14"/>
  <c r="J12"/>
  <c r="J115"/>
  <c r="E7"/>
  <c r="E111"/>
  <c i="2" r="J37"/>
  <c r="J36"/>
  <c i="1" r="AY95"/>
  <c i="2" r="J35"/>
  <c i="1" r="AX95"/>
  <c i="2" r="BI204"/>
  <c r="BH204"/>
  <c r="BG204"/>
  <c r="BF204"/>
  <c r="T204"/>
  <c r="T203"/>
  <c r="R204"/>
  <c r="R203"/>
  <c r="P204"/>
  <c r="P203"/>
  <c r="BI202"/>
  <c r="BH202"/>
  <c r="BG202"/>
  <c r="BF202"/>
  <c r="T202"/>
  <c r="R202"/>
  <c r="P202"/>
  <c r="BI201"/>
  <c r="BH201"/>
  <c r="BG201"/>
  <c r="BF201"/>
  <c r="T201"/>
  <c r="R201"/>
  <c r="P201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4"/>
  <c r="BH154"/>
  <c r="BG154"/>
  <c r="BF154"/>
  <c r="T154"/>
  <c r="R154"/>
  <c r="P154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3"/>
  <c r="BH123"/>
  <c r="BG123"/>
  <c r="BF123"/>
  <c r="T123"/>
  <c r="T122"/>
  <c r="R123"/>
  <c r="R122"/>
  <c r="P123"/>
  <c r="P122"/>
  <c r="J118"/>
  <c r="J117"/>
  <c r="F115"/>
  <c r="E113"/>
  <c r="J92"/>
  <c r="J91"/>
  <c r="F89"/>
  <c r="E87"/>
  <c r="J18"/>
  <c r="E18"/>
  <c r="F118"/>
  <c r="J17"/>
  <c r="J15"/>
  <c r="E15"/>
  <c r="F117"/>
  <c r="J14"/>
  <c r="J12"/>
  <c r="J89"/>
  <c r="E7"/>
  <c r="E111"/>
  <c i="1" r="L90"/>
  <c r="AM90"/>
  <c r="AM89"/>
  <c r="L89"/>
  <c r="AM87"/>
  <c r="L87"/>
  <c r="L85"/>
  <c r="L84"/>
  <c i="2" r="BK187"/>
  <c r="J175"/>
  <c r="BK126"/>
  <c r="J188"/>
  <c r="BK169"/>
  <c r="BK147"/>
  <c r="J197"/>
  <c r="BK176"/>
  <c r="BK157"/>
  <c r="BK137"/>
  <c r="J198"/>
  <c r="BK167"/>
  <c r="BK132"/>
  <c r="BK184"/>
  <c r="J149"/>
  <c r="J132"/>
  <c i="3" r="J163"/>
  <c r="BK164"/>
  <c r="J130"/>
  <c r="BK123"/>
  <c r="J144"/>
  <c r="BK163"/>
  <c r="BK127"/>
  <c r="BK130"/>
  <c r="BK132"/>
  <c r="BK133"/>
  <c r="J169"/>
  <c r="J135"/>
  <c i="4" r="J153"/>
  <c r="BK170"/>
  <c r="BK169"/>
  <c r="J191"/>
  <c r="BK134"/>
  <c r="BK133"/>
  <c r="BK173"/>
  <c r="BK137"/>
  <c r="J129"/>
  <c i="5" r="BK210"/>
  <c r="J156"/>
  <c r="BK144"/>
  <c r="J177"/>
  <c r="BK204"/>
  <c r="J158"/>
  <c r="BK208"/>
  <c r="J186"/>
  <c r="J151"/>
  <c r="J145"/>
  <c r="J183"/>
  <c r="BK150"/>
  <c i="6" r="J186"/>
  <c r="J143"/>
  <c r="J156"/>
  <c r="BK162"/>
  <c r="J190"/>
  <c r="BK158"/>
  <c r="J169"/>
  <c r="BK156"/>
  <c r="BK186"/>
  <c i="7" r="J155"/>
  <c r="J179"/>
  <c r="J150"/>
  <c r="BK176"/>
  <c r="J169"/>
  <c r="J165"/>
  <c r="BK181"/>
  <c r="J167"/>
  <c r="J131"/>
  <c r="BK128"/>
  <c r="BK130"/>
  <c i="8" r="BK202"/>
  <c r="J132"/>
  <c r="BK154"/>
  <c r="BK173"/>
  <c r="J190"/>
  <c r="J175"/>
  <c r="J143"/>
  <c i="9" r="BK180"/>
  <c r="BK170"/>
  <c r="J135"/>
  <c r="BK187"/>
  <c r="BK210"/>
  <c r="BK186"/>
  <c r="BK154"/>
  <c r="J212"/>
  <c i="2" r="BK182"/>
  <c r="BK145"/>
  <c i="3" r="BK140"/>
  <c r="J160"/>
  <c r="BK170"/>
  <c r="BK131"/>
  <c r="J190"/>
  <c r="J146"/>
  <c r="J167"/>
  <c r="BK128"/>
  <c r="BK172"/>
  <c r="BK147"/>
  <c r="J184"/>
  <c r="J170"/>
  <c i="4" r="BK181"/>
  <c r="BK148"/>
  <c r="J156"/>
  <c r="BK186"/>
  <c r="J149"/>
  <c r="BK178"/>
  <c r="J150"/>
  <c r="J162"/>
  <c r="BK141"/>
  <c r="BK140"/>
  <c r="J123"/>
  <c r="BK163"/>
  <c i="5" r="BK193"/>
  <c r="J178"/>
  <c r="J138"/>
  <c r="BK181"/>
  <c r="BK197"/>
  <c r="J197"/>
  <c r="BK171"/>
  <c r="J146"/>
  <c r="BK195"/>
  <c r="J165"/>
  <c r="BK176"/>
  <c r="BK159"/>
  <c r="BK177"/>
  <c r="BK162"/>
  <c i="6" r="J160"/>
  <c r="J133"/>
  <c r="BK132"/>
  <c r="BK131"/>
  <c r="BK137"/>
  <c r="J168"/>
  <c r="BK127"/>
  <c r="BK130"/>
  <c r="BK192"/>
  <c r="BK165"/>
  <c r="BK177"/>
  <c r="BK152"/>
  <c i="7" r="BK188"/>
  <c r="J147"/>
  <c r="BK170"/>
  <c r="BK150"/>
  <c r="J153"/>
  <c r="J143"/>
  <c r="BK138"/>
  <c r="J128"/>
  <c i="8" r="BK128"/>
  <c r="J187"/>
  <c r="BK198"/>
  <c r="BK157"/>
  <c r="BK181"/>
  <c r="BK163"/>
  <c r="BK196"/>
  <c r="BK195"/>
  <c r="J194"/>
  <c r="J176"/>
  <c r="J171"/>
  <c r="BK164"/>
  <c r="J162"/>
  <c r="J160"/>
  <c r="BK152"/>
  <c r="BK150"/>
  <c r="BK141"/>
  <c r="BK130"/>
  <c r="BK179"/>
  <c r="BK151"/>
  <c r="J191"/>
  <c r="BK155"/>
  <c r="BK187"/>
  <c r="BK183"/>
  <c r="J174"/>
  <c r="J164"/>
  <c r="J158"/>
  <c r="J152"/>
  <c r="J135"/>
  <c r="J186"/>
  <c r="J144"/>
  <c r="BK140"/>
  <c r="BK132"/>
  <c r="J126"/>
  <c i="9" r="BK163"/>
  <c r="BK151"/>
  <c r="J148"/>
  <c r="J146"/>
  <c r="J132"/>
  <c r="F37"/>
  <c r="BK146"/>
  <c i="2" r="J185"/>
  <c r="J160"/>
  <c r="BK130"/>
  <c r="BK189"/>
  <c r="BK180"/>
  <c r="J162"/>
  <c r="J34"/>
  <c r="BK123"/>
  <c r="J170"/>
  <c r="BK136"/>
  <c i="3" r="J158"/>
  <c r="J178"/>
  <c r="BK143"/>
  <c r="BK126"/>
  <c r="BK145"/>
  <c r="J174"/>
  <c r="J159"/>
  <c r="J148"/>
  <c r="BK158"/>
  <c r="BK182"/>
  <c i="4" r="J186"/>
  <c r="J133"/>
  <c r="BK189"/>
  <c r="J155"/>
  <c r="BK184"/>
  <c r="BK158"/>
  <c r="J135"/>
  <c r="BK145"/>
  <c r="BK179"/>
  <c r="J176"/>
  <c r="J173"/>
  <c r="BK126"/>
  <c i="5" r="BK203"/>
  <c r="BK186"/>
  <c r="J144"/>
  <c r="BK172"/>
  <c r="J155"/>
  <c r="J194"/>
  <c r="J161"/>
  <c r="J150"/>
  <c r="BK202"/>
  <c r="BK178"/>
  <c r="J147"/>
  <c r="J179"/>
  <c r="BK185"/>
  <c r="J191"/>
  <c r="J160"/>
  <c i="6" r="J158"/>
  <c r="J123"/>
  <c r="BK178"/>
  <c r="BK166"/>
  <c r="J136"/>
  <c r="J145"/>
  <c r="BK182"/>
  <c r="BK140"/>
  <c r="BK139"/>
  <c r="J157"/>
  <c r="BK175"/>
  <c i="7" r="BK154"/>
  <c r="J181"/>
  <c r="BK136"/>
  <c r="J174"/>
  <c r="J171"/>
  <c r="J170"/>
  <c r="BK127"/>
  <c r="BK175"/>
  <c r="BK137"/>
  <c r="J145"/>
  <c i="8" r="J197"/>
  <c r="BK206"/>
  <c r="J192"/>
  <c r="BK199"/>
  <c r="BK180"/>
  <c r="J150"/>
  <c r="J213"/>
  <c i="9" r="BK141"/>
  <c r="J169"/>
  <c r="BK161"/>
  <c r="J180"/>
  <c r="BK199"/>
  <c r="J159"/>
  <c r="J205"/>
  <c r="BK196"/>
  <c r="BK198"/>
  <c r="BK192"/>
  <c r="J162"/>
  <c r="J140"/>
  <c i="2" r="BK193"/>
  <c r="J169"/>
  <c r="BK148"/>
  <c r="BK133"/>
  <c r="F37"/>
  <c r="BK172"/>
  <c r="J136"/>
  <c i="3" r="J177"/>
  <c r="BK173"/>
  <c r="J179"/>
  <c r="J152"/>
  <c r="BK175"/>
  <c r="BK179"/>
  <c r="J140"/>
  <c r="BK190"/>
  <c r="J171"/>
  <c r="J126"/>
  <c i="4" r="J144"/>
  <c r="BK188"/>
  <c r="BK154"/>
  <c r="J126"/>
  <c r="J168"/>
  <c r="J127"/>
  <c r="J179"/>
  <c r="J136"/>
  <c r="BK143"/>
  <c r="BK132"/>
  <c r="J158"/>
  <c i="5" r="BK191"/>
  <c r="BK165"/>
  <c r="BK137"/>
  <c r="BK157"/>
  <c r="J128"/>
  <c r="BK189"/>
  <c r="BK156"/>
  <c r="J203"/>
  <c r="BK182"/>
  <c r="J159"/>
  <c r="J137"/>
  <c r="BK215"/>
  <c r="J182"/>
  <c r="J171"/>
  <c r="BK147"/>
  <c r="BK128"/>
  <c i="6" r="BK148"/>
  <c r="J161"/>
  <c r="J151"/>
  <c r="J140"/>
  <c r="J166"/>
  <c r="J132"/>
  <c r="J128"/>
  <c r="J171"/>
  <c r="BK145"/>
  <c r="J126"/>
  <c r="BK184"/>
  <c r="BK129"/>
  <c i="7" r="BK186"/>
  <c r="BK140"/>
  <c r="J188"/>
  <c r="J133"/>
  <c r="BK165"/>
  <c r="BK141"/>
  <c r="J156"/>
  <c i="8" r="J208"/>
  <c r="BK135"/>
  <c r="J183"/>
  <c r="J189"/>
  <c r="BK197"/>
  <c r="BK161"/>
  <c r="BK160"/>
  <c r="BK138"/>
  <c r="BK182"/>
  <c r="J181"/>
  <c r="BK175"/>
  <c r="BK166"/>
  <c r="J163"/>
  <c r="J161"/>
  <c r="J154"/>
  <c r="J151"/>
  <c r="J145"/>
  <c r="BK139"/>
  <c r="J128"/>
  <c r="BK153"/>
  <c r="BK142"/>
  <c r="J182"/>
  <c r="BK188"/>
  <c r="BK185"/>
  <c r="J179"/>
  <c r="BK177"/>
  <c r="J170"/>
  <c r="J157"/>
  <c r="J148"/>
  <c r="J193"/>
  <c r="J184"/>
  <c r="BK170"/>
  <c r="BK143"/>
  <c r="J139"/>
  <c i="9" r="J193"/>
  <c r="BK162"/>
  <c r="J149"/>
  <c r="J147"/>
  <c r="J145"/>
  <c r="J142"/>
  <c r="BK166"/>
  <c r="J168"/>
  <c r="J176"/>
  <c r="BK207"/>
  <c r="J173"/>
  <c r="J126"/>
  <c r="J150"/>
  <c r="J197"/>
  <c r="BK149"/>
  <c r="BK171"/>
  <c r="J152"/>
  <c i="2" r="J193"/>
  <c r="BK178"/>
  <c r="J135"/>
  <c r="F35"/>
  <c r="J157"/>
  <c r="BK127"/>
  <c r="J158"/>
  <c r="J130"/>
  <c i="3" r="BK142"/>
  <c r="J145"/>
  <c r="J123"/>
  <c r="BK168"/>
  <c r="J134"/>
  <c r="BK148"/>
  <c r="J128"/>
  <c i="4" r="J171"/>
  <c r="J180"/>
  <c r="J174"/>
  <c r="BK127"/>
  <c r="BK176"/>
  <c r="J131"/>
  <c r="BK193"/>
  <c r="BK177"/>
  <c r="J170"/>
  <c r="J175"/>
  <c i="5" r="J217"/>
  <c r="J185"/>
  <c r="BK126"/>
  <c r="BK146"/>
  <c r="J210"/>
  <c r="BK167"/>
  <c r="BK148"/>
  <c r="BK194"/>
  <c r="J153"/>
  <c r="BK169"/>
  <c r="BK187"/>
  <c r="BK170"/>
  <c r="J130"/>
  <c i="6" r="J175"/>
  <c r="BK179"/>
  <c r="BK144"/>
  <c r="BK172"/>
  <c r="J131"/>
  <c r="BK151"/>
  <c r="BK174"/>
  <c i="7" r="J184"/>
  <c r="J148"/>
  <c r="J129"/>
  <c r="BK147"/>
  <c r="BK129"/>
  <c r="J161"/>
  <c r="J163"/>
  <c r="BK126"/>
  <c r="BK143"/>
  <c i="8" r="J196"/>
  <c r="BK211"/>
  <c r="J180"/>
  <c r="BK190"/>
  <c r="J140"/>
  <c r="J177"/>
  <c r="BK126"/>
  <c i="9" r="BK159"/>
  <c r="J191"/>
  <c r="J151"/>
  <c i="2" r="BK201"/>
  <c r="J167"/>
  <c r="J144"/>
  <c r="J201"/>
  <c r="J184"/>
  <c r="BK165"/>
  <c r="J129"/>
  <c r="J180"/>
  <c r="J159"/>
  <c r="BK154"/>
  <c r="BK129"/>
  <c r="J181"/>
  <c r="J128"/>
  <c r="BK186"/>
  <c r="J165"/>
  <c r="J137"/>
  <c i="3" r="BK178"/>
  <c r="BK137"/>
  <c r="BK152"/>
  <c r="J188"/>
  <c r="J182"/>
  <c r="J164"/>
  <c r="BK161"/>
  <c r="BK135"/>
  <c r="J173"/>
  <c i="4" r="J141"/>
  <c r="BK144"/>
  <c r="BK153"/>
  <c r="J188"/>
  <c r="J154"/>
  <c r="J143"/>
  <c r="J128"/>
  <c r="BK150"/>
  <c r="BK161"/>
  <c r="BK171"/>
  <c r="J161"/>
  <c i="5" r="J200"/>
  <c r="J152"/>
  <c r="BK138"/>
  <c r="J126"/>
  <c r="J205"/>
  <c r="BK183"/>
  <c r="J132"/>
  <c r="BK198"/>
  <c i="6" r="BK143"/>
  <c r="BK134"/>
  <c r="BK126"/>
  <c r="J130"/>
  <c r="J144"/>
  <c r="BK155"/>
  <c r="J146"/>
  <c r="J172"/>
  <c r="J176"/>
  <c i="7" r="BK166"/>
  <c r="BK174"/>
  <c r="BK149"/>
  <c r="BK123"/>
  <c r="BK169"/>
  <c r="BK161"/>
  <c r="BK167"/>
  <c r="BK153"/>
  <c r="BK162"/>
  <c r="J136"/>
  <c i="8" r="J206"/>
  <c r="J138"/>
  <c r="BK189"/>
  <c r="BK204"/>
  <c r="J210"/>
  <c r="J185"/>
  <c r="BK210"/>
  <c r="J141"/>
  <c i="9" r="J192"/>
  <c r="BK169"/>
  <c r="J144"/>
  <c r="BK191"/>
  <c r="J161"/>
  <c r="J129"/>
  <c r="J154"/>
  <c r="J163"/>
  <c r="BK126"/>
  <c r="J181"/>
  <c r="J155"/>
  <c i="2" r="BK181"/>
  <c r="J166"/>
  <c r="J145"/>
  <c r="J195"/>
  <c r="BK185"/>
  <c r="BK170"/>
  <c r="J154"/>
  <c r="BK146"/>
  <c r="BK160"/>
  <c r="BK142"/>
  <c r="J131"/>
  <c i="3" r="J131"/>
  <c r="BK144"/>
  <c r="J129"/>
  <c r="J156"/>
  <c r="J175"/>
  <c r="J142"/>
  <c r="BK167"/>
  <c r="J168"/>
  <c i="4" r="J146"/>
  <c r="J166"/>
  <c r="J148"/>
  <c r="J181"/>
  <c r="J130"/>
  <c i="5" r="J187"/>
  <c r="J149"/>
  <c r="J193"/>
  <c r="J188"/>
  <c r="BK180"/>
  <c r="BK149"/>
  <c r="BK192"/>
  <c r="J148"/>
  <c r="BK217"/>
  <c r="J202"/>
  <c r="J176"/>
  <c r="BK145"/>
  <c i="6" r="BK154"/>
  <c r="J152"/>
  <c r="BK160"/>
  <c r="BK169"/>
  <c r="BK128"/>
  <c r="J148"/>
  <c r="BK167"/>
  <c r="J174"/>
  <c r="J155"/>
  <c r="BK135"/>
  <c i="7" r="BK132"/>
  <c r="BK156"/>
  <c r="J134"/>
  <c r="J130"/>
  <c r="BK163"/>
  <c r="BK173"/>
  <c r="BK168"/>
  <c r="J168"/>
  <c r="J157"/>
  <c r="J141"/>
  <c i="8" r="J211"/>
  <c r="J130"/>
  <c r="BK162"/>
  <c r="BK186"/>
  <c r="J142"/>
  <c r="BK158"/>
  <c r="J202"/>
  <c i="9" r="BK150"/>
  <c r="BK158"/>
  <c r="BK212"/>
  <c r="J190"/>
  <c r="J177"/>
  <c r="BK152"/>
  <c r="BK190"/>
  <c r="BK172"/>
  <c r="BK168"/>
  <c r="J203"/>
  <c r="BK183"/>
  <c r="J137"/>
  <c i="2" r="F34"/>
  <c r="BK175"/>
  <c r="BK131"/>
  <c r="BK204"/>
  <c r="J161"/>
  <c r="J134"/>
  <c r="BK128"/>
  <c i="3" r="BK136"/>
  <c r="J132"/>
  <c r="J176"/>
  <c r="BK184"/>
  <c r="J155"/>
  <c r="BK188"/>
  <c r="J143"/>
  <c r="J161"/>
  <c i="4" r="J189"/>
  <c r="BK159"/>
  <c r="BK131"/>
  <c r="J193"/>
  <c r="J177"/>
  <c r="BK130"/>
  <c r="BK174"/>
  <c r="BK167"/>
  <c r="BK123"/>
  <c r="J178"/>
  <c r="BK156"/>
  <c r="J134"/>
  <c r="J157"/>
  <c r="J145"/>
  <c i="5" r="BK188"/>
  <c r="BK155"/>
  <c r="J204"/>
  <c r="J167"/>
  <c r="BK200"/>
  <c r="J173"/>
  <c r="BK152"/>
  <c r="J212"/>
  <c r="BK164"/>
  <c r="BK199"/>
  <c r="BK158"/>
  <c r="J198"/>
  <c r="BK163"/>
  <c r="J139"/>
  <c i="6" r="BK153"/>
  <c r="BK171"/>
  <c r="J184"/>
  <c r="J142"/>
  <c r="J167"/>
  <c r="J139"/>
  <c r="J177"/>
  <c r="J137"/>
  <c r="BK133"/>
  <c r="J164"/>
  <c r="J165"/>
  <c i="7" r="BK148"/>
  <c r="J172"/>
  <c r="J144"/>
  <c r="BK131"/>
  <c r="BK157"/>
  <c r="J137"/>
  <c r="J140"/>
  <c r="BK158"/>
  <c r="BK171"/>
  <c r="J135"/>
  <c r="BK134"/>
  <c i="8" r="J199"/>
  <c r="BK213"/>
  <c r="BK172"/>
  <c r="J195"/>
  <c r="BK194"/>
  <c r="J153"/>
  <c r="BK215"/>
  <c i="9" r="BK182"/>
  <c r="BK185"/>
  <c r="BK195"/>
  <c r="J175"/>
  <c r="BK205"/>
  <c r="J182"/>
  <c r="J143"/>
  <c r="BK148"/>
  <c r="BK203"/>
  <c r="BK129"/>
  <c r="J186"/>
  <c r="BK147"/>
  <c i="2" r="BK188"/>
  <c r="BK150"/>
  <c r="J127"/>
  <c r="BK198"/>
  <c r="J186"/>
  <c r="J163"/>
  <c r="BK202"/>
  <c r="BK174"/>
  <c r="BK158"/>
  <c r="J147"/>
  <c r="BK197"/>
  <c r="BK166"/>
  <c r="J139"/>
  <c r="BK195"/>
  <c r="J146"/>
  <c r="J133"/>
  <c i="3" r="J186"/>
  <c r="BK171"/>
  <c r="J165"/>
  <c r="BK160"/>
  <c r="J133"/>
  <c r="BK177"/>
  <c r="BK176"/>
  <c r="BK156"/>
  <c r="J157"/>
  <c i="4" r="BK155"/>
  <c r="J147"/>
  <c r="J163"/>
  <c r="BK128"/>
  <c r="BK162"/>
  <c r="BK129"/>
  <c r="BK149"/>
  <c r="BK166"/>
  <c r="BK146"/>
  <c r="J167"/>
  <c r="J169"/>
  <c i="5" r="J215"/>
  <c r="J168"/>
  <c r="J180"/>
  <c r="J162"/>
  <c r="J192"/>
  <c r="J157"/>
  <c r="BK142"/>
  <c r="J199"/>
  <c r="J170"/>
  <c r="BK130"/>
  <c r="J195"/>
  <c r="J172"/>
  <c r="J142"/>
  <c i="6" r="J134"/>
  <c r="J162"/>
  <c r="J154"/>
  <c r="BK146"/>
  <c r="J129"/>
  <c r="BK147"/>
  <c r="BK190"/>
  <c r="J127"/>
  <c r="J182"/>
  <c i="7" r="J183"/>
  <c r="BK183"/>
  <c r="J138"/>
  <c r="J175"/>
  <c r="J186"/>
  <c r="J154"/>
  <c r="J166"/>
  <c r="BK146"/>
  <c r="J123"/>
  <c r="J158"/>
  <c r="J132"/>
  <c i="8" r="BK176"/>
  <c r="BK193"/>
  <c r="J188"/>
  <c r="BK192"/>
  <c r="J165"/>
  <c r="BK145"/>
  <c i="9" r="BK135"/>
  <c r="BK140"/>
  <c r="BK155"/>
  <c r="J210"/>
  <c r="BK142"/>
  <c r="J198"/>
  <c r="BK175"/>
  <c r="J157"/>
  <c r="J207"/>
  <c r="J141"/>
  <c r="J166"/>
  <c r="BK193"/>
  <c r="BK157"/>
  <c i="2" r="J189"/>
  <c r="J172"/>
  <c r="BK163"/>
  <c r="J142"/>
  <c r="J178"/>
  <c r="BK162"/>
  <c r="BK135"/>
  <c r="J182"/>
  <c r="BK161"/>
  <c r="J126"/>
  <c r="J173"/>
  <c r="BK144"/>
  <c i="3" r="BK192"/>
  <c r="J192"/>
  <c r="J147"/>
  <c r="BK159"/>
  <c r="BK139"/>
  <c r="BK146"/>
  <c r="BK157"/>
  <c r="BK165"/>
  <c r="BK129"/>
  <c i="4" r="BK168"/>
  <c r="J132"/>
  <c r="BK191"/>
  <c r="BK157"/>
  <c r="BK180"/>
  <c r="BK136"/>
  <c r="J159"/>
  <c r="BK175"/>
  <c r="BK138"/>
  <c r="BK135"/>
  <c i="5" r="BK212"/>
  <c r="BK153"/>
  <c r="BK161"/>
  <c r="BK134"/>
  <c r="J163"/>
  <c r="BK139"/>
  <c r="J189"/>
  <c r="J154"/>
  <c r="BK173"/>
  <c r="BK151"/>
  <c r="BK179"/>
  <c r="J169"/>
  <c r="J134"/>
  <c i="6" r="BK173"/>
  <c r="J179"/>
  <c r="J147"/>
  <c r="BK187"/>
  <c r="J135"/>
  <c r="BK161"/>
  <c r="J187"/>
  <c r="J178"/>
  <c i="7" r="J162"/>
  <c r="BK135"/>
  <c r="J173"/>
  <c r="BK184"/>
  <c r="J149"/>
  <c r="J176"/>
  <c r="J127"/>
  <c r="J159"/>
  <c i="8" r="J215"/>
  <c r="J155"/>
  <c r="J198"/>
  <c r="BK191"/>
  <c r="BK208"/>
  <c r="J172"/>
  <c r="BK171"/>
  <c r="BK148"/>
  <c r="J204"/>
  <c i="9" r="J172"/>
  <c r="BK143"/>
  <c r="J189"/>
  <c r="BK137"/>
  <c r="J187"/>
  <c r="J160"/>
  <c r="J183"/>
  <c r="J171"/>
  <c r="BK167"/>
  <c r="BK197"/>
  <c r="BK176"/>
  <c r="BK145"/>
  <c i="2" r="J202"/>
  <c r="BK179"/>
  <c r="BK149"/>
  <c r="BK139"/>
  <c r="J204"/>
  <c r="J187"/>
  <c r="J176"/>
  <c r="BK159"/>
  <c r="BK134"/>
  <c r="J179"/>
  <c r="BK173"/>
  <c r="J150"/>
  <c r="J123"/>
  <c r="J174"/>
  <c r="J148"/>
  <c i="1" r="AS94"/>
  <c i="3" r="BK134"/>
  <c r="BK186"/>
  <c r="J137"/>
  <c r="J139"/>
  <c r="BK169"/>
  <c r="BK174"/>
  <c r="J127"/>
  <c r="J136"/>
  <c r="J172"/>
  <c r="BK155"/>
  <c i="4" r="J138"/>
  <c r="J140"/>
  <c r="J184"/>
  <c r="BK147"/>
  <c r="J137"/>
  <c i="5" r="BK205"/>
  <c r="BK160"/>
  <c r="J164"/>
  <c r="BK132"/>
  <c r="BK168"/>
  <c r="J208"/>
  <c r="J181"/>
  <c r="BK154"/>
  <c i="6" r="BK164"/>
  <c r="BK136"/>
  <c r="J153"/>
  <c r="BK157"/>
  <c r="BK176"/>
  <c r="BK142"/>
  <c r="BK168"/>
  <c r="J192"/>
  <c r="BK123"/>
  <c r="J173"/>
  <c i="7" r="BK144"/>
  <c r="BK159"/>
  <c r="BK133"/>
  <c r="BK172"/>
  <c r="J126"/>
  <c r="BK179"/>
  <c r="BK155"/>
  <c r="BK145"/>
  <c r="J146"/>
  <c i="8" r="BK165"/>
  <c r="BK174"/>
  <c r="J166"/>
  <c r="J173"/>
  <c r="BK184"/>
  <c r="BK144"/>
  <c i="9" r="BK181"/>
  <c r="BK177"/>
  <c r="J199"/>
  <c r="J195"/>
  <c r="BK173"/>
  <c r="BK189"/>
  <c r="J167"/>
  <c r="BK144"/>
  <c r="J158"/>
  <c r="J170"/>
  <c r="J185"/>
  <c r="J196"/>
  <c r="BK160"/>
  <c r="BK132"/>
  <c i="2" r="F36"/>
  <c i="3" l="1" r="R125"/>
  <c i="5" r="BK125"/>
  <c r="J125"/>
  <c r="J98"/>
  <c r="T125"/>
  <c r="T124"/>
  <c i="8" r="T178"/>
  <c i="2" r="T164"/>
  <c i="4" r="P125"/>
  <c i="5" r="T184"/>
  <c i="6" r="T159"/>
  <c i="7" r="R125"/>
  <c i="2" r="BK125"/>
  <c i="3" r="P125"/>
  <c i="4" r="T125"/>
  <c i="5" r="T136"/>
  <c r="T135"/>
  <c r="T123"/>
  <c i="6" r="R159"/>
  <c i="7" r="R160"/>
  <c i="8" r="R125"/>
  <c r="R124"/>
  <c r="R178"/>
  <c i="2" r="T125"/>
  <c r="T124"/>
  <c r="T121"/>
  <c i="3" r="T162"/>
  <c r="BK162"/>
  <c r="J162"/>
  <c r="J100"/>
  <c i="4" r="P160"/>
  <c i="5" r="BK184"/>
  <c r="J184"/>
  <c r="J102"/>
  <c i="6" r="R125"/>
  <c r="R124"/>
  <c r="R121"/>
  <c i="7" r="BK125"/>
  <c r="J125"/>
  <c r="J99"/>
  <c i="2" r="R125"/>
  <c i="3" r="P162"/>
  <c i="5" r="R136"/>
  <c i="6" r="P125"/>
  <c i="9" r="T125"/>
  <c r="T124"/>
  <c i="2" r="BK164"/>
  <c r="J164"/>
  <c r="J100"/>
  <c i="3" r="T125"/>
  <c r="T124"/>
  <c r="T121"/>
  <c i="4" r="R160"/>
  <c i="5" r="P136"/>
  <c i="6" r="BK159"/>
  <c r="J159"/>
  <c r="J100"/>
  <c i="7" r="BK160"/>
  <c r="J160"/>
  <c r="J100"/>
  <c i="8" r="P125"/>
  <c r="P124"/>
  <c r="T137"/>
  <c r="T136"/>
  <c i="9" r="BK139"/>
  <c r="J139"/>
  <c r="J101"/>
  <c i="4" r="BK125"/>
  <c r="J125"/>
  <c r="J99"/>
  <c i="5" r="R184"/>
  <c i="6" r="BK125"/>
  <c r="J125"/>
  <c r="J99"/>
  <c i="7" r="T160"/>
  <c i="8" r="BK125"/>
  <c r="J125"/>
  <c r="J98"/>
  <c r="BK137"/>
  <c i="9" r="BK125"/>
  <c r="BK124"/>
  <c r="P139"/>
  <c i="2" r="R164"/>
  <c i="4" r="R125"/>
  <c r="R124"/>
  <c r="R121"/>
  <c i="5" r="BK136"/>
  <c r="J136"/>
  <c r="J101"/>
  <c i="6" r="P159"/>
  <c i="8" r="P137"/>
  <c i="9" r="BK174"/>
  <c r="J174"/>
  <c r="J102"/>
  <c i="3" r="R162"/>
  <c i="5" r="P125"/>
  <c r="P124"/>
  <c r="R125"/>
  <c r="R124"/>
  <c i="7" r="P125"/>
  <c i="8" r="R137"/>
  <c r="R136"/>
  <c i="9" r="R139"/>
  <c i="2" r="P164"/>
  <c i="3" r="BK125"/>
  <c r="J125"/>
  <c r="J99"/>
  <c i="4" r="T160"/>
  <c i="5" r="P184"/>
  <c i="6" r="T125"/>
  <c r="T124"/>
  <c i="7" r="T125"/>
  <c r="T124"/>
  <c r="T121"/>
  <c i="8" r="BK178"/>
  <c r="J178"/>
  <c i="9" r="R125"/>
  <c r="R124"/>
  <c r="T139"/>
  <c r="R174"/>
  <c i="2" r="P125"/>
  <c r="P124"/>
  <c r="P121"/>
  <c i="1" r="AU95"/>
  <c i="4" r="BK160"/>
  <c r="J160"/>
  <c r="J100"/>
  <c i="7" r="P160"/>
  <c i="8" r="T125"/>
  <c r="T124"/>
  <c r="T123"/>
  <c r="P178"/>
  <c i="9" r="P125"/>
  <c r="P124"/>
  <c r="P174"/>
  <c r="T174"/>
  <c i="4" r="BK122"/>
  <c r="J122"/>
  <c r="J97"/>
  <c i="7" r="BK122"/>
  <c i="3" r="BK191"/>
  <c r="J191"/>
  <c r="J101"/>
  <c i="2" r="BK203"/>
  <c r="J203"/>
  <c r="J101"/>
  <c i="6" r="BK122"/>
  <c r="J122"/>
  <c r="J97"/>
  <c i="4" r="BK192"/>
  <c r="J192"/>
  <c r="J101"/>
  <c i="5" r="BK216"/>
  <c r="J216"/>
  <c r="J103"/>
  <c i="8" r="BK134"/>
  <c r="J134"/>
  <c r="J99"/>
  <c i="2" r="BK122"/>
  <c r="J122"/>
  <c r="J97"/>
  <c i="5" r="BK133"/>
  <c r="J133"/>
  <c r="J99"/>
  <c i="7" r="BK187"/>
  <c r="J187"/>
  <c r="J101"/>
  <c i="6" r="BK191"/>
  <c r="J191"/>
  <c r="J101"/>
  <c i="8" r="BK214"/>
  <c r="J214"/>
  <c r="J103"/>
  <c i="9" r="BK136"/>
  <c r="J136"/>
  <c r="J99"/>
  <c i="3" r="BK122"/>
  <c r="J122"/>
  <c r="J97"/>
  <c i="9" r="BK211"/>
  <c r="J211"/>
  <c r="J103"/>
  <c i="8" r="J102"/>
  <c i="9" r="F92"/>
  <c r="BE135"/>
  <c r="BE142"/>
  <c r="BE145"/>
  <c r="BE147"/>
  <c r="BE148"/>
  <c r="BE150"/>
  <c r="BE169"/>
  <c r="BE180"/>
  <c r="BE199"/>
  <c r="BE132"/>
  <c r="BE137"/>
  <c r="BE141"/>
  <c r="BE152"/>
  <c r="BE161"/>
  <c r="BE175"/>
  <c r="F119"/>
  <c r="BE129"/>
  <c r="BE151"/>
  <c r="BE158"/>
  <c r="BE168"/>
  <c r="BE203"/>
  <c r="BE159"/>
  <c r="BE172"/>
  <c r="BE181"/>
  <c r="BE198"/>
  <c r="BE210"/>
  <c r="BE212"/>
  <c r="BE160"/>
  <c r="BE192"/>
  <c r="BE193"/>
  <c r="BE197"/>
  <c r="BE205"/>
  <c i="8" r="J137"/>
  <c r="J101"/>
  <c i="9" r="E85"/>
  <c r="BE140"/>
  <c r="BE185"/>
  <c r="BE196"/>
  <c r="BE207"/>
  <c r="BE163"/>
  <c r="BE183"/>
  <c r="BE149"/>
  <c r="BE171"/>
  <c r="BE187"/>
  <c r="BE191"/>
  <c r="J89"/>
  <c r="BE126"/>
  <c r="BE162"/>
  <c r="BE170"/>
  <c r="BE176"/>
  <c r="BE189"/>
  <c r="BE195"/>
  <c r="BE154"/>
  <c r="BE173"/>
  <c r="BE190"/>
  <c r="BE143"/>
  <c r="BE144"/>
  <c r="BE146"/>
  <c r="BE155"/>
  <c r="BE157"/>
  <c r="BE166"/>
  <c r="BE167"/>
  <c r="BE177"/>
  <c r="BE182"/>
  <c r="BE186"/>
  <c i="1" r="BD102"/>
  <c i="8" r="BE130"/>
  <c r="BE135"/>
  <c r="BE141"/>
  <c r="BE152"/>
  <c r="BE161"/>
  <c r="BE171"/>
  <c i="7" r="J122"/>
  <c r="J97"/>
  <c r="BK124"/>
  <c r="J124"/>
  <c r="J98"/>
  <c i="8" r="F119"/>
  <c r="BE140"/>
  <c r="BE162"/>
  <c r="BE173"/>
  <c r="BE175"/>
  <c r="BE189"/>
  <c r="BE190"/>
  <c r="BE191"/>
  <c r="BE138"/>
  <c r="BE158"/>
  <c r="BE176"/>
  <c r="BE184"/>
  <c r="BE186"/>
  <c r="E85"/>
  <c r="BE126"/>
  <c r="BE142"/>
  <c r="BE148"/>
  <c r="BE155"/>
  <c r="BE172"/>
  <c r="BE177"/>
  <c r="BE180"/>
  <c r="BE192"/>
  <c r="BE199"/>
  <c r="BE202"/>
  <c r="BE206"/>
  <c r="BE208"/>
  <c r="BE213"/>
  <c r="J89"/>
  <c r="F92"/>
  <c r="BE128"/>
  <c r="BE132"/>
  <c r="BE139"/>
  <c r="BE154"/>
  <c r="BE164"/>
  <c r="BE183"/>
  <c r="BE193"/>
  <c r="BE143"/>
  <c r="BE145"/>
  <c r="BE151"/>
  <c r="BE153"/>
  <c r="BE166"/>
  <c r="BE188"/>
  <c r="BE194"/>
  <c r="BE204"/>
  <c r="BE144"/>
  <c r="BE150"/>
  <c r="BE160"/>
  <c r="BE165"/>
  <c r="BE170"/>
  <c r="BE179"/>
  <c r="BE185"/>
  <c r="BE187"/>
  <c r="BE195"/>
  <c r="BE197"/>
  <c r="BE215"/>
  <c r="BE163"/>
  <c r="BE181"/>
  <c r="BE196"/>
  <c r="BE210"/>
  <c r="BE157"/>
  <c r="BE174"/>
  <c r="BE182"/>
  <c r="BE198"/>
  <c r="BE211"/>
  <c i="6" r="T121"/>
  <c i="7" r="F92"/>
  <c r="BE126"/>
  <c r="BE133"/>
  <c r="F91"/>
  <c r="BE150"/>
  <c i="6" r="BK124"/>
  <c r="BK121"/>
  <c r="J121"/>
  <c i="7" r="BE132"/>
  <c r="BE146"/>
  <c r="BE149"/>
  <c r="BE154"/>
  <c r="BE159"/>
  <c r="BE169"/>
  <c r="E85"/>
  <c r="BE129"/>
  <c r="BE131"/>
  <c r="BE135"/>
  <c r="BE128"/>
  <c r="BE134"/>
  <c r="BE137"/>
  <c r="BE143"/>
  <c r="BE148"/>
  <c r="BE161"/>
  <c r="BE165"/>
  <c r="BE170"/>
  <c r="BE175"/>
  <c r="BE181"/>
  <c r="BE123"/>
  <c r="BE130"/>
  <c r="BE145"/>
  <c r="BE155"/>
  <c r="BE186"/>
  <c r="J89"/>
  <c r="BE156"/>
  <c r="BE162"/>
  <c r="BE168"/>
  <c r="BE174"/>
  <c r="BE183"/>
  <c r="BE184"/>
  <c r="BE136"/>
  <c r="BE138"/>
  <c r="BE141"/>
  <c r="BE144"/>
  <c r="BE172"/>
  <c r="BE166"/>
  <c r="BE173"/>
  <c r="BE176"/>
  <c r="BE179"/>
  <c r="BE127"/>
  <c r="BE147"/>
  <c r="BE153"/>
  <c r="BE157"/>
  <c r="BE158"/>
  <c r="BE163"/>
  <c r="BE167"/>
  <c r="BE188"/>
  <c r="BE140"/>
  <c r="BE171"/>
  <c i="5" r="BK135"/>
  <c r="J135"/>
  <c r="J100"/>
  <c i="6" r="BE123"/>
  <c r="BE127"/>
  <c r="BE140"/>
  <c r="BE155"/>
  <c r="BE182"/>
  <c r="BE130"/>
  <c r="BE135"/>
  <c r="F92"/>
  <c r="BE145"/>
  <c r="BE151"/>
  <c r="BE132"/>
  <c r="BE144"/>
  <c r="BE147"/>
  <c r="BE148"/>
  <c r="BE160"/>
  <c r="BE169"/>
  <c r="BE177"/>
  <c r="BE187"/>
  <c r="BE192"/>
  <c r="J89"/>
  <c r="BE162"/>
  <c r="BE166"/>
  <c r="BE178"/>
  <c i="5" r="BK124"/>
  <c r="BK123"/>
  <c r="J123"/>
  <c i="6" r="E111"/>
  <c r="BE134"/>
  <c r="BE152"/>
  <c r="BE173"/>
  <c r="BE174"/>
  <c r="BE175"/>
  <c r="BE184"/>
  <c r="BE190"/>
  <c r="F91"/>
  <c r="BE126"/>
  <c r="BE142"/>
  <c r="BE143"/>
  <c r="BE156"/>
  <c r="BE161"/>
  <c r="BE165"/>
  <c r="BE171"/>
  <c r="BE176"/>
  <c r="BE179"/>
  <c r="BE131"/>
  <c r="BE137"/>
  <c r="BE146"/>
  <c r="BE157"/>
  <c r="BE158"/>
  <c r="BE133"/>
  <c r="BE167"/>
  <c r="BE172"/>
  <c r="BE186"/>
  <c r="BE154"/>
  <c r="BE168"/>
  <c r="BE153"/>
  <c r="BE164"/>
  <c r="BE128"/>
  <c r="BE129"/>
  <c r="BE136"/>
  <c r="BE139"/>
  <c i="5" r="F91"/>
  <c r="F120"/>
  <c r="BE128"/>
  <c r="BE130"/>
  <c r="BE132"/>
  <c r="E85"/>
  <c r="BE126"/>
  <c r="BE138"/>
  <c r="BE153"/>
  <c r="BE192"/>
  <c r="BE195"/>
  <c r="BE205"/>
  <c r="BE137"/>
  <c r="BE154"/>
  <c r="BE163"/>
  <c r="BE165"/>
  <c r="BE188"/>
  <c r="BE171"/>
  <c r="BE202"/>
  <c r="BE144"/>
  <c r="BE208"/>
  <c r="BE155"/>
  <c r="BE159"/>
  <c r="BE161"/>
  <c r="BE172"/>
  <c r="BE185"/>
  <c r="BE200"/>
  <c r="BE145"/>
  <c r="BE157"/>
  <c r="BE158"/>
  <c r="BE169"/>
  <c r="BE191"/>
  <c r="BE197"/>
  <c r="BE210"/>
  <c r="BE134"/>
  <c r="BE147"/>
  <c r="BE162"/>
  <c r="BE168"/>
  <c r="BE170"/>
  <c r="BE179"/>
  <c r="BE189"/>
  <c r="BE194"/>
  <c r="BE198"/>
  <c r="BE199"/>
  <c r="BE203"/>
  <c i="4" r="BK124"/>
  <c r="J124"/>
  <c r="J98"/>
  <c i="5" r="BE146"/>
  <c r="BE156"/>
  <c r="BE160"/>
  <c r="BE186"/>
  <c r="BE149"/>
  <c r="BE178"/>
  <c r="BE182"/>
  <c r="BE187"/>
  <c r="BE148"/>
  <c r="BE152"/>
  <c r="BE167"/>
  <c r="BE181"/>
  <c r="BE193"/>
  <c r="BE212"/>
  <c r="J89"/>
  <c r="BE139"/>
  <c r="BE142"/>
  <c r="BE150"/>
  <c r="BE151"/>
  <c r="BE164"/>
  <c r="BE173"/>
  <c r="BE176"/>
  <c r="BE177"/>
  <c r="BE180"/>
  <c r="BE183"/>
  <c r="BE204"/>
  <c r="BE215"/>
  <c r="BE217"/>
  <c i="4" r="F91"/>
  <c r="BE136"/>
  <c r="BE138"/>
  <c r="BE143"/>
  <c r="BE148"/>
  <c r="BE153"/>
  <c r="BE146"/>
  <c r="BE155"/>
  <c r="BE126"/>
  <c r="BE140"/>
  <c r="BE144"/>
  <c r="BE123"/>
  <c r="BE128"/>
  <c r="BE129"/>
  <c r="BE132"/>
  <c r="BE145"/>
  <c r="BE158"/>
  <c r="BE166"/>
  <c r="BE170"/>
  <c r="BE171"/>
  <c r="BE174"/>
  <c r="E111"/>
  <c r="BE137"/>
  <c r="BE161"/>
  <c r="BE167"/>
  <c r="BE175"/>
  <c i="3" r="BK124"/>
  <c r="J124"/>
  <c r="J98"/>
  <c i="4" r="F118"/>
  <c r="BE130"/>
  <c r="BE133"/>
  <c r="BE162"/>
  <c r="BE186"/>
  <c r="BE169"/>
  <c r="BE177"/>
  <c r="BE184"/>
  <c r="BE131"/>
  <c r="BE135"/>
  <c r="BE179"/>
  <c r="BE188"/>
  <c r="BE193"/>
  <c r="J89"/>
  <c r="BE134"/>
  <c r="BE141"/>
  <c r="BE156"/>
  <c r="BE176"/>
  <c r="BE178"/>
  <c r="BE181"/>
  <c r="BE147"/>
  <c r="BE149"/>
  <c r="BE159"/>
  <c r="BE154"/>
  <c r="BE157"/>
  <c r="BE163"/>
  <c r="BE168"/>
  <c r="BE173"/>
  <c r="BE189"/>
  <c r="BE127"/>
  <c r="BE150"/>
  <c r="BE180"/>
  <c r="BE191"/>
  <c i="3" r="F91"/>
  <c r="BE128"/>
  <c r="BE130"/>
  <c r="BE160"/>
  <c r="BE163"/>
  <c r="BE178"/>
  <c r="BE184"/>
  <c r="E85"/>
  <c r="BE123"/>
  <c r="BE129"/>
  <c r="BE134"/>
  <c r="BE136"/>
  <c r="BE143"/>
  <c r="F118"/>
  <c r="BE126"/>
  <c r="BE137"/>
  <c r="BE152"/>
  <c r="BE161"/>
  <c r="BE169"/>
  <c r="BE172"/>
  <c r="BE192"/>
  <c r="BE139"/>
  <c r="BE156"/>
  <c r="BE159"/>
  <c r="BE164"/>
  <c r="BE175"/>
  <c r="BE186"/>
  <c r="BE158"/>
  <c r="BE167"/>
  <c r="BE190"/>
  <c r="BE133"/>
  <c r="BE155"/>
  <c r="J89"/>
  <c r="BE140"/>
  <c r="BE144"/>
  <c r="BE157"/>
  <c r="BE177"/>
  <c i="2" r="J125"/>
  <c r="J99"/>
  <c i="3" r="BE147"/>
  <c r="BE174"/>
  <c r="BE127"/>
  <c r="BE168"/>
  <c r="BE170"/>
  <c r="BE171"/>
  <c r="BE182"/>
  <c r="BE142"/>
  <c r="BE146"/>
  <c r="BE165"/>
  <c r="BE179"/>
  <c r="BE132"/>
  <c r="BE173"/>
  <c r="BE176"/>
  <c r="BE131"/>
  <c r="BE135"/>
  <c r="BE145"/>
  <c r="BE148"/>
  <c r="BE188"/>
  <c i="2" r="F92"/>
  <c r="BE126"/>
  <c r="BE129"/>
  <c r="BE130"/>
  <c r="BE148"/>
  <c r="BE157"/>
  <c r="BE163"/>
  <c r="BE169"/>
  <c r="BE172"/>
  <c r="BE175"/>
  <c r="BE179"/>
  <c r="BE180"/>
  <c r="BE195"/>
  <c r="BE204"/>
  <c r="J115"/>
  <c r="BE135"/>
  <c r="BE142"/>
  <c r="BE154"/>
  <c r="BE165"/>
  <c r="BE173"/>
  <c r="BE184"/>
  <c r="BE185"/>
  <c r="BE186"/>
  <c r="BE187"/>
  <c r="BE197"/>
  <c r="BE202"/>
  <c i="1" r="BA95"/>
  <c i="2" r="E85"/>
  <c r="F91"/>
  <c r="BE128"/>
  <c r="BE136"/>
  <c r="BE145"/>
  <c r="BE146"/>
  <c r="BE149"/>
  <c r="BE166"/>
  <c r="BE198"/>
  <c i="1" r="BD95"/>
  <c i="2" r="BE127"/>
  <c r="BE133"/>
  <c r="BE139"/>
  <c r="BE144"/>
  <c r="BE150"/>
  <c r="BE158"/>
  <c r="BE160"/>
  <c r="BE161"/>
  <c r="BE181"/>
  <c i="1" r="BB95"/>
  <c r="BC95"/>
  <c i="2" r="BE123"/>
  <c r="BE131"/>
  <c r="BE132"/>
  <c r="BE134"/>
  <c r="BE137"/>
  <c r="BE147"/>
  <c r="BE159"/>
  <c r="BE162"/>
  <c r="BE167"/>
  <c r="BE170"/>
  <c r="BE174"/>
  <c r="BE176"/>
  <c r="BE178"/>
  <c r="BE182"/>
  <c r="BE188"/>
  <c r="BE189"/>
  <c r="BE193"/>
  <c r="BE201"/>
  <c i="1" r="AW95"/>
  <c i="3" r="F36"/>
  <c i="1" r="BC96"/>
  <c i="5" r="F37"/>
  <c i="1" r="BD98"/>
  <c i="8" r="F36"/>
  <c i="1" r="BC101"/>
  <c i="3" r="J34"/>
  <c i="1" r="AW96"/>
  <c i="5" r="F35"/>
  <c i="1" r="BB98"/>
  <c i="9" r="J34"/>
  <c i="1" r="AW102"/>
  <c i="4" r="F35"/>
  <c i="1" r="BB97"/>
  <c i="7" r="F37"/>
  <c i="1" r="BD100"/>
  <c i="8" r="J34"/>
  <c i="1" r="AW101"/>
  <c i="3" r="F35"/>
  <c i="1" r="BB96"/>
  <c i="6" r="F36"/>
  <c i="1" r="BC99"/>
  <c i="5" r="J34"/>
  <c i="1" r="AW98"/>
  <c i="7" r="F34"/>
  <c i="1" r="BA100"/>
  <c i="7" r="F36"/>
  <c i="1" r="BC100"/>
  <c i="5" r="F34"/>
  <c i="1" r="BA98"/>
  <c i="6" r="F35"/>
  <c i="1" r="BB99"/>
  <c i="9" r="F36"/>
  <c i="1" r="BC102"/>
  <c i="4" r="F37"/>
  <c i="1" r="BD97"/>
  <c i="5" r="J30"/>
  <c i="6" r="J30"/>
  <c i="7" r="F35"/>
  <c i="1" r="BB100"/>
  <c i="9" r="F35"/>
  <c i="1" r="BB102"/>
  <c i="4" r="F34"/>
  <c i="1" r="BA97"/>
  <c i="7" r="J34"/>
  <c i="1" r="AW100"/>
  <c i="8" r="F34"/>
  <c i="1" r="BA101"/>
  <c i="3" r="F34"/>
  <c i="1" r="BA96"/>
  <c i="6" r="J34"/>
  <c i="1" r="AW99"/>
  <c i="8" r="F37"/>
  <c i="1" r="BD101"/>
  <c i="4" r="F36"/>
  <c i="1" r="BC97"/>
  <c i="6" r="F37"/>
  <c i="1" r="BD99"/>
  <c i="9" r="F34"/>
  <c i="1" r="BA102"/>
  <c i="3" r="F37"/>
  <c i="1" r="BD96"/>
  <c i="5" r="F36"/>
  <c i="1" r="BC98"/>
  <c i="4" r="J34"/>
  <c i="1" r="AW97"/>
  <c i="6" r="F34"/>
  <c i="1" r="BA99"/>
  <c i="8" r="F35"/>
  <c i="1" r="BB101"/>
  <c i="7" l="1" r="P124"/>
  <c r="P121"/>
  <c i="1" r="AU100"/>
  <c i="5" r="P135"/>
  <c r="P123"/>
  <c i="1" r="AU98"/>
  <c i="5" r="R135"/>
  <c r="R123"/>
  <c i="9" r="T138"/>
  <c i="8" r="BK136"/>
  <c i="9" r="P138"/>
  <c i="4" r="T124"/>
  <c r="T121"/>
  <c i="7" r="R124"/>
  <c r="R121"/>
  <c i="8" r="R123"/>
  <c i="9" r="P123"/>
  <c i="1" r="AU102"/>
  <c i="6" r="P124"/>
  <c r="P121"/>
  <c i="1" r="AU99"/>
  <c i="9" r="R138"/>
  <c r="T123"/>
  <c i="3" r="P124"/>
  <c r="P121"/>
  <c i="1" r="AU96"/>
  <c i="2" r="R124"/>
  <c r="R121"/>
  <c i="9" r="R123"/>
  <c i="8" r="P136"/>
  <c r="P123"/>
  <c i="1" r="AU101"/>
  <c i="2" r="BK124"/>
  <c r="BK121"/>
  <c r="J121"/>
  <c i="4" r="P124"/>
  <c r="P121"/>
  <c i="1" r="AU97"/>
  <c i="3" r="R124"/>
  <c r="R121"/>
  <c i="9" r="J124"/>
  <c r="J97"/>
  <c r="J125"/>
  <c r="J98"/>
  <c i="8" r="BK124"/>
  <c r="J124"/>
  <c r="J97"/>
  <c i="9" r="BK138"/>
  <c r="J138"/>
  <c r="J100"/>
  <c i="7" r="BK121"/>
  <c r="J121"/>
  <c i="1" r="AG99"/>
  <c i="6" r="J96"/>
  <c r="J124"/>
  <c r="J98"/>
  <c i="1" r="AG98"/>
  <c i="5" r="J96"/>
  <c r="J124"/>
  <c r="J97"/>
  <c i="4" r="BK121"/>
  <c r="J121"/>
  <c r="J96"/>
  <c i="3" r="BK121"/>
  <c r="J121"/>
  <c r="J96"/>
  <c i="2" r="J30"/>
  <c i="1" r="AG95"/>
  <c i="5" r="F33"/>
  <c i="1" r="AZ98"/>
  <c i="7" r="F33"/>
  <c i="1" r="AZ100"/>
  <c i="3" r="J33"/>
  <c i="1" r="AV96"/>
  <c r="AT96"/>
  <c i="8" r="F33"/>
  <c i="1" r="AZ101"/>
  <c i="2" r="J33"/>
  <c i="1" r="AV95"/>
  <c r="AT95"/>
  <c r="AN95"/>
  <c r="BC94"/>
  <c r="AY94"/>
  <c i="4" r="J33"/>
  <c i="1" r="AV97"/>
  <c r="AT97"/>
  <c i="7" r="J33"/>
  <c i="1" r="AV100"/>
  <c r="AT100"/>
  <c i="4" r="F33"/>
  <c i="1" r="AZ97"/>
  <c i="9" r="J33"/>
  <c i="1" r="AV102"/>
  <c r="AT102"/>
  <c i="2" r="F33"/>
  <c i="1" r="AZ95"/>
  <c i="6" r="F33"/>
  <c i="1" r="AZ99"/>
  <c i="8" r="J33"/>
  <c i="1" r="AV101"/>
  <c r="AT101"/>
  <c i="3" r="F33"/>
  <c i="1" r="AZ96"/>
  <c r="BA94"/>
  <c r="W30"/>
  <c i="5" r="J33"/>
  <c i="1" r="AV98"/>
  <c r="AT98"/>
  <c r="AN98"/>
  <c r="BB94"/>
  <c r="W31"/>
  <c i="6" r="J33"/>
  <c i="1" r="AV99"/>
  <c r="AT99"/>
  <c r="AN99"/>
  <c i="7" r="J30"/>
  <c i="1" r="AG100"/>
  <c i="9" r="F33"/>
  <c i="1" r="AZ102"/>
  <c r="BD94"/>
  <c r="W33"/>
  <c i="8" l="1" r="BK123"/>
  <c r="J123"/>
  <c i="9" r="BK123"/>
  <c r="J123"/>
  <c r="J96"/>
  <c i="2" r="J96"/>
  <c r="J124"/>
  <c r="J98"/>
  <c i="8" r="J136"/>
  <c r="J100"/>
  <c i="1" r="AN100"/>
  <c i="7" r="J96"/>
  <c r="J39"/>
  <c i="6" r="J39"/>
  <c i="5" r="J39"/>
  <c i="2" r="J39"/>
  <c i="8" r="J30"/>
  <c i="1" r="AG101"/>
  <c i="3" r="J30"/>
  <c i="1" r="AG96"/>
  <c r="AW94"/>
  <c r="AK30"/>
  <c r="AU94"/>
  <c i="4" r="J30"/>
  <c i="1" r="AG97"/>
  <c r="AN97"/>
  <c r="W32"/>
  <c r="AZ94"/>
  <c r="W29"/>
  <c r="AX94"/>
  <c i="8" l="1" r="J39"/>
  <c r="J96"/>
  <c i="4" r="J39"/>
  <c i="3" r="J39"/>
  <c i="1" r="AN96"/>
  <c r="AN101"/>
  <c i="9" r="J30"/>
  <c i="1" r="AG102"/>
  <c r="AG94"/>
  <c r="AK26"/>
  <c r="AV94"/>
  <c r="AK29"/>
  <c r="AK35"/>
  <c i="9" l="1" r="J39"/>
  <c i="1" r="AN102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<sst xmlns="http://schemas.openxmlformats.org/spreadsheetml/2006/main">
  <si>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</si>
  <si>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</si>
  <si>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</si>
  <si>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</si>
  <si>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</si>
  <si>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{11242661-befd-4922-b063-7094110f1ea3}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</si>
  <si>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</si>
  <si>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</si>
  <si>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</si>
  <si>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</si>
  <si>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</si>
  <si>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</si>
  <si>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</si>
  <si>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</si>
  <si>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E-3091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</si>
  <si>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</si>
  <si>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</si>
  <si>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Mikulov, rekonstrukce chodníků a nasvětlení přechodů podél III/525</t>
  </si>
  <si>
    <t>KSO:</t>
  </si>
  <si>
    <t>CC-CZ:</t>
  </si>
  <si>
    <t>Místo:</t>
  </si>
  <si>
    <t>Mikulov</t>
  </si>
  <si>
    <t>Datum:</t>
  </si>
  <si>
    <t>25. 9. 2020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</si>
  <si>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</si>
  <si>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</si>
  <si>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</si>
  <si>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</si>
  <si>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</si>
  <si>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</si>
  <si>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</si>
  <si>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PK Sklenář s.r.o.</t>
  </si>
  <si>
    <t>True</t>
  </si>
  <si>
    <t>Zpracovatel:</t>
  </si>
  <si>
    <t>Ing.Jiří Sklenář</t>
  </si>
  <si>
    <t>Poznámka:</t>
  </si>
  <si>
    <t>SO 401 Veřejné osvětlení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</si>
  <si>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</si>
  <si>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</si>
  <si>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</si>
  <si>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</si>
  <si>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</si>
  <si>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</si>
  <si>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</si>
  <si>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</si>
  <si>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</si>
  <si>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</si>
  <si>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</si>
  <si>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</si>
  <si>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</si>
  <si>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</si>
  <si>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</si>
  <si>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</si>
  <si>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</si>
  <si>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</si>
  <si>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</si>
  <si>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</si>
  <si>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</si>
  <si>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</si>
  <si>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</si>
  <si>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</si>
  <si>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</si>
  <si>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</si>
  <si>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</si>
  <si>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</si>
  <si>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</si>
  <si>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</si>
  <si>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</si>
  <si>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</si>
  <si>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</si>
  <si>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</si>
  <si>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</si>
  <si>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</si>
  <si>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</si>
  <si>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</si>
  <si>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</si>
  <si>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</si>
  <si>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</si>
  <si>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</si>
  <si>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</si>
  <si>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</si>
  <si>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</si>
  <si>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P1</t>
  </si>
  <si>
    <t>SO 401.1 - Veřejné osvěltení přechod P1</t>
  </si>
  <si>
    <t>STA</t>
  </si>
  <si>
    <t>1</t>
  </si>
  <si>
    <t>{417c085f-adba-43f7-8d8e-873eb24181ab}</t>
  </si>
  <si>
    <t>2</t>
  </si>
  <si>
    <t>P2</t>
  </si>
  <si>
    <t>SO 401.2 - Veřejné osvěltení přechod P2</t>
  </si>
  <si>
    <t>{cf64ec8d-c240-4eec-9c87-272d1157e841}</t>
  </si>
  <si>
    <t>P3</t>
  </si>
  <si>
    <t>SO 401.3 - Veřejné osvěltení přechod P3</t>
  </si>
  <si>
    <t>{b32438aa-368d-4b45-841c-e6fbf082e454}</t>
  </si>
  <si>
    <t>P4</t>
  </si>
  <si>
    <t>SO 401.4 - Veřejné osvěltení přechod P4</t>
  </si>
  <si>
    <t>{ce4db4d5-2022-445b-8bf3-d4caa1c5fd06}</t>
  </si>
  <si>
    <t>P5</t>
  </si>
  <si>
    <t>SO 401.5 - Veřejné osvěltení přechod P5</t>
  </si>
  <si>
    <t>{cf74d25b-f7c7-46d2-beca-1758576aa9d9}</t>
  </si>
  <si>
    <t>P6</t>
  </si>
  <si>
    <t>SO 401.6 - Veřejné osvěltení přechod P6</t>
  </si>
  <si>
    <t>{494f369c-2503-45b7-b4b4-d0a1ee852aa4}</t>
  </si>
  <si>
    <t>P7</t>
  </si>
  <si>
    <t>SO 401.7 - Veřejné osvěltení přechod P7</t>
  </si>
  <si>
    <t>{e255c0a1-46f3-4177-809f-8d58ee756469}</t>
  </si>
  <si>
    <t>P8</t>
  </si>
  <si>
    <t>SO 401.8 - Veřejné osvěltení přechod P8</t>
  </si>
  <si>
    <t>{be8975fb-048c-4617-a6d7-1f08235c394c}</t>
  </si>
  <si>
    <t>KRYCÍ LIST SOUPISU PRACÍ</t>
  </si>
  <si>
    <t>Objekt:</t>
  </si>
  <si>
    <t>P1 - SO 401.1 - Veřejné osvěltení přechod P1</t>
  </si>
  <si>
    <t>REKAPITULACE ČLENĚNÍ SOUPISU PRACÍ</t>
  </si>
  <si>
    <t>Kód dílu - Popis</t>
  </si>
  <si>
    <t>Cena celkem [CZK]</t>
  </si>
  <si>
    <t>Náklady ze soupisu prací</t>
  </si>
  <si>
    <t>-1</t>
  </si>
  <si>
    <t>745 - Elektromontáže - rozvody vodičů hliníkových</t>
  </si>
  <si>
    <t>M - Práce a dodávky M</t>
  </si>
  <si>
    <t xml:space="preserve">    21-M - Elektromontáže (viz situace a schema)</t>
  </si>
  <si>
    <t xml:space="preserve">    46-M - Zemní práce při extr.mont.pracích - (viz situace a řezy)</t>
  </si>
  <si>
    <t xml:space="preserve">    58-M - Revize vyhrazených 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</si>
  <si>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</si>
  <si>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</si>
  <si>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</si>
  <si>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</si>
  <si>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</si>
  <si>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</si>
  <si>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</si>
  <si>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</si>
  <si>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</si>
  <si>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</si>
  <si>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</si>
  <si>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</si>
  <si>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</si>
  <si>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745</t>
  </si>
  <si>
    <t>Elektromontáže - rozvody vodičů hliníkových</t>
  </si>
  <si>
    <t>ROZPOCET</t>
  </si>
  <si>
    <t>K</t>
  </si>
  <si>
    <t>745904112</t>
  </si>
  <si>
    <t>Příplatek k montáži kabelů za zatažení vodiče a kabelu do 2,00 kg</t>
  </si>
  <si>
    <t>m</t>
  </si>
  <si>
    <t>64</t>
  </si>
  <si>
    <t>290102780</t>
  </si>
  <si>
    <t>M</t>
  </si>
  <si>
    <t>Práce a dodávky M</t>
  </si>
  <si>
    <t>3</t>
  </si>
  <si>
    <t>21-M</t>
  </si>
  <si>
    <t>Elektromontáže (viz situace a schema)</t>
  </si>
  <si>
    <t>210010019</t>
  </si>
  <si>
    <t xml:space="preserve">Montáž trubek plastových ohebných D 48 mm uložených volně </t>
  </si>
  <si>
    <t>1882959080</t>
  </si>
  <si>
    <t>345713520-R1</t>
  </si>
  <si>
    <t>trubka elektroinstalační ohebná , HDPE+LDPE KF 09063</t>
  </si>
  <si>
    <t>32</t>
  </si>
  <si>
    <t>16</t>
  </si>
  <si>
    <t>1825913301</t>
  </si>
  <si>
    <t>4</t>
  </si>
  <si>
    <t>210100422</t>
  </si>
  <si>
    <t xml:space="preserve">Ukončení kabelů a vodičů kabelovou koncovkou do 4 žil do 1 kV včetně zapojení  do 4x16 mm2 viz schema</t>
  </si>
  <si>
    <t>kus</t>
  </si>
  <si>
    <t>1210334686</t>
  </si>
  <si>
    <t>5</t>
  </si>
  <si>
    <t>210202013</t>
  </si>
  <si>
    <t xml:space="preserve">Montáž svítidel výbojkových průmyslových  na výložník viz situace</t>
  </si>
  <si>
    <t>-1281689547</t>
  </si>
  <si>
    <t>6</t>
  </si>
  <si>
    <t>348PH-DPR BL1</t>
  </si>
  <si>
    <t>svítidla LED pro přechod 60W/5700K vč. Dali a NEMA socket</t>
  </si>
  <si>
    <t>128</t>
  </si>
  <si>
    <t>1661757494</t>
  </si>
  <si>
    <t>7</t>
  </si>
  <si>
    <t>210204011</t>
  </si>
  <si>
    <t>Montáž stožárů osvětlení ocelových samostatně stojících délky do 12 m</t>
  </si>
  <si>
    <t>-1670005616</t>
  </si>
  <si>
    <t>8</t>
  </si>
  <si>
    <t>316722-S1-6</t>
  </si>
  <si>
    <t xml:space="preserve">Zesíleny přechodový stožár  ocelový pozinkovaný, výška 6m s přírubou</t>
  </si>
  <si>
    <t>ks</t>
  </si>
  <si>
    <t>256</t>
  </si>
  <si>
    <t>32555136</t>
  </si>
  <si>
    <t>9</t>
  </si>
  <si>
    <t>210204103</t>
  </si>
  <si>
    <t>Montáž výložníků osvětlení jednoramenných sloupových hmotnosti do 35 kg</t>
  </si>
  <si>
    <t>127803134</t>
  </si>
  <si>
    <t>10</t>
  </si>
  <si>
    <t>316722-S1-1500</t>
  </si>
  <si>
    <t>Jednoduchý výložník ocelový pozinkovaný pro stožár délka 1,5m</t>
  </si>
  <si>
    <t>-308102772</t>
  </si>
  <si>
    <t>11</t>
  </si>
  <si>
    <t>210204201</t>
  </si>
  <si>
    <t>Montáž elektrovýzbroje stožárů osvětlení 1 okruh</t>
  </si>
  <si>
    <t>917039767</t>
  </si>
  <si>
    <t>12</t>
  </si>
  <si>
    <t>316722-EKM 2035-1</t>
  </si>
  <si>
    <t>stožár.svorkovice IP 43 - poj.6A</t>
  </si>
  <si>
    <t>2061498680</t>
  </si>
  <si>
    <t>13</t>
  </si>
  <si>
    <t>341110300</t>
  </si>
  <si>
    <t>kabel silový s Cu jádrem CYKY 3x1,5 mm2</t>
  </si>
  <si>
    <t>1715741759</t>
  </si>
  <si>
    <t>VV</t>
  </si>
  <si>
    <t>2*6+2,4+2,6</t>
  </si>
  <si>
    <t>14</t>
  </si>
  <si>
    <t>210220022</t>
  </si>
  <si>
    <t>Montáž uzemňovacího vedení vodičů FeZn pomocí svorek v zemi drátem do 10 mm ve městské zástavbě</t>
  </si>
  <si>
    <t>-30052697</t>
  </si>
  <si>
    <t>"v trase" 30</t>
  </si>
  <si>
    <t>"ke sloupu" 2*1</t>
  </si>
  <si>
    <t>354410730</t>
  </si>
  <si>
    <t>drát průměr 10 mm FeZn</t>
  </si>
  <si>
    <t>kg</t>
  </si>
  <si>
    <t>-1673803809</t>
  </si>
  <si>
    <t>32*.62</t>
  </si>
  <si>
    <t>210220301</t>
  </si>
  <si>
    <t>Montáž svorek uzemňovacích</t>
  </si>
  <si>
    <t>1042891690</t>
  </si>
  <si>
    <t>17</t>
  </si>
  <si>
    <t>354418850</t>
  </si>
  <si>
    <t>svorka spojovací SS pro lano D8-10 mm</t>
  </si>
  <si>
    <t>1284064070</t>
  </si>
  <si>
    <t>18</t>
  </si>
  <si>
    <t>210280211</t>
  </si>
  <si>
    <t>Měření zemních odporů zemniče prvního nebo samostatného</t>
  </si>
  <si>
    <t>-195309471</t>
  </si>
  <si>
    <t>19</t>
  </si>
  <si>
    <t>210280351</t>
  </si>
  <si>
    <t>Zkoušky kabelů silových do 1 kV, počtu a průřezu žil do 4x25 mm2</t>
  </si>
  <si>
    <t>335281863</t>
  </si>
  <si>
    <t>20</t>
  </si>
  <si>
    <t>210280542</t>
  </si>
  <si>
    <t>Měření impedance nulové smyčky okruhu vedení třífázového</t>
  </si>
  <si>
    <t>-1194758890</t>
  </si>
  <si>
    <t>210280712</t>
  </si>
  <si>
    <t>Měření intenzity osvětlení na pracovišti do 50 svítidel</t>
  </si>
  <si>
    <t>soubor</t>
  </si>
  <si>
    <t>-1145393036</t>
  </si>
  <si>
    <t>22</t>
  </si>
  <si>
    <t>210810014</t>
  </si>
  <si>
    <t>Montáž měděných kabelů CYKY, CYKYD, CYKYDY, NYM, NYY, YSLY 750 V 4x16mm2 uložených volně</t>
  </si>
  <si>
    <t>-367703146</t>
  </si>
  <si>
    <t>"Nový kabel v trase" 40</t>
  </si>
  <si>
    <t>"Zatažení stávajícího kabelu" 6</t>
  </si>
  <si>
    <t>"délka do sloupu" 2*5</t>
  </si>
  <si>
    <t>23</t>
  </si>
  <si>
    <t>341110800</t>
  </si>
  <si>
    <t>kabel silový s Cu jádrem CYKY 4x16 mm2</t>
  </si>
  <si>
    <t>188114586</t>
  </si>
  <si>
    <t>24</t>
  </si>
  <si>
    <t>210950101-1</t>
  </si>
  <si>
    <t>Očíslování stožárů -správce VO (73,-Kč/světlené místo)</t>
  </si>
  <si>
    <t>-1590282941</t>
  </si>
  <si>
    <t>25</t>
  </si>
  <si>
    <t>210950101-2</t>
  </si>
  <si>
    <t>Programování a zanesení do systému DATMO</t>
  </si>
  <si>
    <t>-339757955</t>
  </si>
  <si>
    <t>52</t>
  </si>
  <si>
    <t>MD</t>
  </si>
  <si>
    <t>Mimostaveništní doprava</t>
  </si>
  <si>
    <t>%</t>
  </si>
  <si>
    <t>1856373921</t>
  </si>
  <si>
    <t>53</t>
  </si>
  <si>
    <t>PD</t>
  </si>
  <si>
    <t>Přesun dodávek</t>
  </si>
  <si>
    <t>-375446307</t>
  </si>
  <si>
    <t>54</t>
  </si>
  <si>
    <t>PM</t>
  </si>
  <si>
    <t>Přidružený materiál</t>
  </si>
  <si>
    <t>-2015922970</t>
  </si>
  <si>
    <t>56</t>
  </si>
  <si>
    <t>PPV</t>
  </si>
  <si>
    <t>Podíl přidružených výkonů</t>
  </si>
  <si>
    <t>2027874488</t>
  </si>
  <si>
    <t>58</t>
  </si>
  <si>
    <t>ZV</t>
  </si>
  <si>
    <t>Zednické výpomoci</t>
  </si>
  <si>
    <t>114547350</t>
  </si>
  <si>
    <t>46-M</t>
  </si>
  <si>
    <t>Zemní práce při extr.mont.pracích - (viz situace a řezy)</t>
  </si>
  <si>
    <t>26</t>
  </si>
  <si>
    <t>460010024</t>
  </si>
  <si>
    <t>Vytyčení trasy vedení kabelového podzemního v zastavěném prostoru viz řezy</t>
  </si>
  <si>
    <t>km</t>
  </si>
  <si>
    <t>1532172368</t>
  </si>
  <si>
    <t>27</t>
  </si>
  <si>
    <t>460010025</t>
  </si>
  <si>
    <t xml:space="preserve">Zaměření  trasy skutečného provedení v zastavěném prostoru</t>
  </si>
  <si>
    <t>1767973430</t>
  </si>
  <si>
    <t>28</t>
  </si>
  <si>
    <t>460030011</t>
  </si>
  <si>
    <t>Sejmutí drnu jakékoliv tloušťky</t>
  </si>
  <si>
    <t>m2</t>
  </si>
  <si>
    <t>1516645025</t>
  </si>
  <si>
    <t>20*.35</t>
  </si>
  <si>
    <t>29</t>
  </si>
  <si>
    <t>460050703</t>
  </si>
  <si>
    <t>Hloubení nezapažených jam pro stožáry veřejného osvětlení ručně v hornině tř 3</t>
  </si>
  <si>
    <t>-1165413299</t>
  </si>
  <si>
    <t>30</t>
  </si>
  <si>
    <t>460080012</t>
  </si>
  <si>
    <t>Základové konstrukce z monolitického betonu C 8/10 bez bednění</t>
  </si>
  <si>
    <t>m3</t>
  </si>
  <si>
    <t>1013494279</t>
  </si>
  <si>
    <t>(PI*.315*.315*3.25)</t>
  </si>
  <si>
    <t>31</t>
  </si>
  <si>
    <t>46008-R2</t>
  </si>
  <si>
    <t xml:space="preserve">Základ prefabrikovaný pro sadový sloup do 6m </t>
  </si>
  <si>
    <t>-1471349890</t>
  </si>
  <si>
    <t>460200143</t>
  </si>
  <si>
    <t>Hloubení kabelových nezapažených rýh ručně š 35 cm, hl 60 cm, v hornině tř 3</t>
  </si>
  <si>
    <t>32914602</t>
  </si>
  <si>
    <t>33</t>
  </si>
  <si>
    <t>460200163</t>
  </si>
  <si>
    <t>Hloubení kabelových nezapažených rýh ručně š 35 cm, hl 80 cm, v hornině tř 3</t>
  </si>
  <si>
    <t>-827825082</t>
  </si>
  <si>
    <t>34</t>
  </si>
  <si>
    <t>460230414</t>
  </si>
  <si>
    <t>Odkop zeminy ručně s vodorovným přemístěním do 50 m na skládku v hornině tř 3 a 4</t>
  </si>
  <si>
    <t>1210777613</t>
  </si>
  <si>
    <t>35</t>
  </si>
  <si>
    <t>460230414-1</t>
  </si>
  <si>
    <t>Startovací a cílová jáma protlaku v hornině tř 3 a 4</t>
  </si>
  <si>
    <t>-1314505873</t>
  </si>
  <si>
    <t>(2*1+1*1)*1.6</t>
  </si>
  <si>
    <t>36</t>
  </si>
  <si>
    <t>460301123-R</t>
  </si>
  <si>
    <t>Vrty nepažené pro stožáry průměru do 65 cm, hloubky do 4 m v hornině tř III</t>
  </si>
  <si>
    <t>1370533263</t>
  </si>
  <si>
    <t>37</t>
  </si>
  <si>
    <t>460421082</t>
  </si>
  <si>
    <t>Lože kabelů z písku nebo štěrkopísku tl 5 cm nad kabel, kryté plastovou folií, š lože do 50 cm</t>
  </si>
  <si>
    <t>1934120375</t>
  </si>
  <si>
    <t>38</t>
  </si>
  <si>
    <t>460470001.1</t>
  </si>
  <si>
    <t>Provizorní zajištění potrubí ve výkopech při křížení s kabelem</t>
  </si>
  <si>
    <t>1073768416</t>
  </si>
  <si>
    <t>39</t>
  </si>
  <si>
    <t>460470011.1</t>
  </si>
  <si>
    <t>Provizorní zajištění kabelů ve výkopech při jejich křížení</t>
  </si>
  <si>
    <t>-1462554710</t>
  </si>
  <si>
    <t>40</t>
  </si>
  <si>
    <t>460510095</t>
  </si>
  <si>
    <t xml:space="preserve">Řízený protlak  z trub plastových do průměru  15 cm</t>
  </si>
  <si>
    <t>-1491298817</t>
  </si>
  <si>
    <t>3*9</t>
  </si>
  <si>
    <t>41</t>
  </si>
  <si>
    <t>460510201</t>
  </si>
  <si>
    <t>Kanály do rýhy neasfaltované z prefabrikovaných betonových žlabů rozměrů 17x14/10,5x10 cm</t>
  </si>
  <si>
    <t>-338052961</t>
  </si>
  <si>
    <t>42</t>
  </si>
  <si>
    <t>460560123</t>
  </si>
  <si>
    <t>Zásyp rýh ručně šířky 35 cm, hloubky 40 cm, z horniny třídy 3</t>
  </si>
  <si>
    <t>1996872267</t>
  </si>
  <si>
    <t>43</t>
  </si>
  <si>
    <t>460560143</t>
  </si>
  <si>
    <t>Zásyp rýh ručně šířky 35 cm, hloubky 60 cm, z horniny třídy 3</t>
  </si>
  <si>
    <t>253237508</t>
  </si>
  <si>
    <t>44</t>
  </si>
  <si>
    <t>460561901</t>
  </si>
  <si>
    <t>Zásyp rýh nebo jam strojně bez zhutnění v zástavbě</t>
  </si>
  <si>
    <t>630586190</t>
  </si>
  <si>
    <t>45</t>
  </si>
  <si>
    <t>460561901-1</t>
  </si>
  <si>
    <t>Zásyp startovací a cílové jámy protlaku</t>
  </si>
  <si>
    <t>-191664682</t>
  </si>
  <si>
    <t>46</t>
  </si>
  <si>
    <t>460600021</t>
  </si>
  <si>
    <t>Vodorovné přemístění horniny jakékoliv třídy do 50 m</t>
  </si>
  <si>
    <t>997069312</t>
  </si>
  <si>
    <t>"za písek v rýze" 26*.35*.2</t>
  </si>
  <si>
    <t>"monolit.základ" 1.013</t>
  </si>
  <si>
    <t>"výkop základu sloupu".4*.4*1</t>
  </si>
  <si>
    <t>47</t>
  </si>
  <si>
    <t>460600031</t>
  </si>
  <si>
    <t>Příplatek k vodorovnému přemístění horniny za každých dalších 1000 m</t>
  </si>
  <si>
    <t>100327653</t>
  </si>
  <si>
    <t>2.933*15</t>
  </si>
  <si>
    <t>48</t>
  </si>
  <si>
    <t>460600071-11</t>
  </si>
  <si>
    <t>Poplatek za skládku zeminy</t>
  </si>
  <si>
    <t>t</t>
  </si>
  <si>
    <t>-1660690061</t>
  </si>
  <si>
    <t>2.933*1.6</t>
  </si>
  <si>
    <t>49</t>
  </si>
  <si>
    <t>460620002</t>
  </si>
  <si>
    <t>Položení drnu včetně zalití vodou na rovině</t>
  </si>
  <si>
    <t>-1219314998</t>
  </si>
  <si>
    <t>50</t>
  </si>
  <si>
    <t>460620013</t>
  </si>
  <si>
    <t>Provizorní úprava terénu se zhutněním, v hornině tř 3</t>
  </si>
  <si>
    <t>-21028653</t>
  </si>
  <si>
    <t>(6+20)*.35*2</t>
  </si>
  <si>
    <t>"jámy protlak" (2*1+1*1)*5</t>
  </si>
  <si>
    <t>55</t>
  </si>
  <si>
    <t>1166275418</t>
  </si>
  <si>
    <t>57</t>
  </si>
  <si>
    <t>-38599246</t>
  </si>
  <si>
    <t>58-M</t>
  </si>
  <si>
    <t>Revize vyhrazených technických zařízení</t>
  </si>
  <si>
    <t>51</t>
  </si>
  <si>
    <t>580103004-R</t>
  </si>
  <si>
    <t>Kontrola stavu elektrického okruhu do 5 vývodů v prostoru nebezpečném</t>
  </si>
  <si>
    <t>okruh</t>
  </si>
  <si>
    <t>344637762</t>
  </si>
  <si>
    <t>P2 - SO 401.2 - Veřejné osvěltení přechod P2</t>
  </si>
  <si>
    <t>-185134559</t>
  </si>
  <si>
    <t>-1025489226</t>
  </si>
  <si>
    <t>2064226079</t>
  </si>
  <si>
    <t>-246381509</t>
  </si>
  <si>
    <t>-27829963</t>
  </si>
  <si>
    <t>65633707</t>
  </si>
  <si>
    <t>1169442643</t>
  </si>
  <si>
    <t>1284069168</t>
  </si>
  <si>
    <t>468216806</t>
  </si>
  <si>
    <t>316722-S1-1000</t>
  </si>
  <si>
    <t>Jednoduchý výložník ocelový rovný pozink. délka 1m</t>
  </si>
  <si>
    <t>782801949</t>
  </si>
  <si>
    <t>1645228655</t>
  </si>
  <si>
    <t>1574932062</t>
  </si>
  <si>
    <t>-834158819</t>
  </si>
  <si>
    <t>2*(6+1)</t>
  </si>
  <si>
    <t>-2053108335</t>
  </si>
  <si>
    <t>1688769143</t>
  </si>
  <si>
    <t>11*.62</t>
  </si>
  <si>
    <t>1716044298</t>
  </si>
  <si>
    <t>-964823261</t>
  </si>
  <si>
    <t>1013436273</t>
  </si>
  <si>
    <t>-2102374361</t>
  </si>
  <si>
    <t>-1861795249</t>
  </si>
  <si>
    <t>1630968227</t>
  </si>
  <si>
    <t>-1585672159</t>
  </si>
  <si>
    <t>"trasa" 28</t>
  </si>
  <si>
    <t>"do sloupů" 2*3</t>
  </si>
  <si>
    <t>"zatažení stávajícího kabelu"10</t>
  </si>
  <si>
    <t>534369873</t>
  </si>
  <si>
    <t>1368319049</t>
  </si>
  <si>
    <t>-1407896331</t>
  </si>
  <si>
    <t>1947117138</t>
  </si>
  <si>
    <t>1090779203</t>
  </si>
  <si>
    <t>1704518203</t>
  </si>
  <si>
    <t>1465584859</t>
  </si>
  <si>
    <t>860679982</t>
  </si>
  <si>
    <t>474781476</t>
  </si>
  <si>
    <t>-243294636</t>
  </si>
  <si>
    <t>1236801204</t>
  </si>
  <si>
    <t>6*.35</t>
  </si>
  <si>
    <t>2054452174</t>
  </si>
  <si>
    <t>1557859111</t>
  </si>
  <si>
    <t>572801265</t>
  </si>
  <si>
    <t>-409055299</t>
  </si>
  <si>
    <t>1527739670</t>
  </si>
  <si>
    <t>1601249124</t>
  </si>
  <si>
    <t>47668534</t>
  </si>
  <si>
    <t>-1357134503</t>
  </si>
  <si>
    <t>1282179418</t>
  </si>
  <si>
    <t>1351907369</t>
  </si>
  <si>
    <t>-1774531190</t>
  </si>
  <si>
    <t>-1940817394</t>
  </si>
  <si>
    <t>1193930866</t>
  </si>
  <si>
    <t>"za písek" 21*.2*.35</t>
  </si>
  <si>
    <t>"za základ" 2*.4*.4*1</t>
  </si>
  <si>
    <t>1114069116</t>
  </si>
  <si>
    <t>1.79*10</t>
  </si>
  <si>
    <t>1730949495</t>
  </si>
  <si>
    <t>1.79*1.6</t>
  </si>
  <si>
    <t>-1489283075</t>
  </si>
  <si>
    <t>-1538770927</t>
  </si>
  <si>
    <t>15*.35*.2+6*.35*.2</t>
  </si>
  <si>
    <t>-407969346</t>
  </si>
  <si>
    <t>761783708</t>
  </si>
  <si>
    <t>P3 - SO 401.3 - Veřejné osvěltení přechod P3</t>
  </si>
  <si>
    <t>-1621837350</t>
  </si>
  <si>
    <t>2082251932</t>
  </si>
  <si>
    <t>1612782924</t>
  </si>
  <si>
    <t>861108332</t>
  </si>
  <si>
    <t>1317850084</t>
  </si>
  <si>
    <t>-2049068150</t>
  </si>
  <si>
    <t>1537282042</t>
  </si>
  <si>
    <t>-1529082000</t>
  </si>
  <si>
    <t>-1863520076</t>
  </si>
  <si>
    <t xml:space="preserve">Jednoduchý výložník ocelový rovný pozinkovaný  délka 1m</t>
  </si>
  <si>
    <t>1453300435</t>
  </si>
  <si>
    <t xml:space="preserve">Jednoduchý výložník ocelový rovný pozinkovaný  délka 1,5m</t>
  </si>
  <si>
    <t>608700629</t>
  </si>
  <si>
    <t>-468761930</t>
  </si>
  <si>
    <t>-2011216203</t>
  </si>
  <si>
    <t>189600730</t>
  </si>
  <si>
    <t>2*6+1+1.5</t>
  </si>
  <si>
    <t>-801295683</t>
  </si>
  <si>
    <t>-146465909</t>
  </si>
  <si>
    <t>54*.63</t>
  </si>
  <si>
    <t>-2078248387</t>
  </si>
  <si>
    <t>1026775709</t>
  </si>
  <si>
    <t>-1107520320</t>
  </si>
  <si>
    <t>405317192</t>
  </si>
  <si>
    <t>-1094787977</t>
  </si>
  <si>
    <t>175410679</t>
  </si>
  <si>
    <t>-1918476535</t>
  </si>
  <si>
    <t>-756694567</t>
  </si>
  <si>
    <t>"trasa" 60</t>
  </si>
  <si>
    <t>"do sloupů" 2*3+5</t>
  </si>
  <si>
    <t>1647499830</t>
  </si>
  <si>
    <t>1033843821</t>
  </si>
  <si>
    <t>-1610763453</t>
  </si>
  <si>
    <t>1407276519</t>
  </si>
  <si>
    <t>1684371188</t>
  </si>
  <si>
    <t>1287822936</t>
  </si>
  <si>
    <t>-845882303</t>
  </si>
  <si>
    <t>-8939856</t>
  </si>
  <si>
    <t>-1557242321</t>
  </si>
  <si>
    <t>1063829802</t>
  </si>
  <si>
    <t>"trasa" 15*.35</t>
  </si>
  <si>
    <t>"jámy" 2*2*1+1*1</t>
  </si>
  <si>
    <t>1354027505</t>
  </si>
  <si>
    <t>1868329315</t>
  </si>
  <si>
    <t>-1950568419</t>
  </si>
  <si>
    <t>1232340331</t>
  </si>
  <si>
    <t>266170072</t>
  </si>
  <si>
    <t>-1167146332</t>
  </si>
  <si>
    <t>2*2*1*1.6+2*1*1*1.6</t>
  </si>
  <si>
    <t>1813844004</t>
  </si>
  <si>
    <t>-1024865153</t>
  </si>
  <si>
    <t>193876052</t>
  </si>
  <si>
    <t>-655666293</t>
  </si>
  <si>
    <t>349306063</t>
  </si>
  <si>
    <t>-1059636735</t>
  </si>
  <si>
    <t>-991125186</t>
  </si>
  <si>
    <t>-1064356927</t>
  </si>
  <si>
    <t>2138541893</t>
  </si>
  <si>
    <t>"za písek v trase" (9+15)*.35*.2</t>
  </si>
  <si>
    <t xml:space="preserve">"za základy"  2*.4*.4*1</t>
  </si>
  <si>
    <t>627215137</t>
  </si>
  <si>
    <t>2*10</t>
  </si>
  <si>
    <t>1698450381</t>
  </si>
  <si>
    <t>2*1.6</t>
  </si>
  <si>
    <t>1162664365</t>
  </si>
  <si>
    <t>-1043255502</t>
  </si>
  <si>
    <t>(9+15)*.35*2</t>
  </si>
  <si>
    <t>-1498806081</t>
  </si>
  <si>
    <t>-223515878</t>
  </si>
  <si>
    <t>P4 - SO 401.4 - Veřejné osvěltení přechod P4</t>
  </si>
  <si>
    <t>HSV - HSV</t>
  </si>
  <si>
    <t xml:space="preserve">    ZADL-Ch-Dl - Zádlažba chodník dlažba</t>
  </si>
  <si>
    <t>HSV</t>
  </si>
  <si>
    <t>ZADL-Ch-Dl</t>
  </si>
  <si>
    <t>Zádlažba chodník dlažba</t>
  </si>
  <si>
    <t>564201111</t>
  </si>
  <si>
    <t>Podklad nebo podsyp ze štěrkopísku ŠP tl 40 mm</t>
  </si>
  <si>
    <t>-98964203</t>
  </si>
  <si>
    <t xml:space="preserve">"rýha 35/60 dl"  3*.55</t>
  </si>
  <si>
    <t>564851111</t>
  </si>
  <si>
    <t>Podklad ze štěrkodrtě ŠD tl 150 mm</t>
  </si>
  <si>
    <t>2047442083</t>
  </si>
  <si>
    <t>"rýha 35/60 dl" 3*.35</t>
  </si>
  <si>
    <t>596211110</t>
  </si>
  <si>
    <t>Kladení zámkové dlažby komunikací pro pěší tl 60 mm skupiny A pl do 50 m2</t>
  </si>
  <si>
    <t>-827794301</t>
  </si>
  <si>
    <t>"rýha 35/60 dl" 3*.55</t>
  </si>
  <si>
    <t>592452100</t>
  </si>
  <si>
    <t>Náhrada za poškozenou dlažbu 10%</t>
  </si>
  <si>
    <t>-1216595935</t>
  </si>
  <si>
    <t>-646817488</t>
  </si>
  <si>
    <t>566718448</t>
  </si>
  <si>
    <t>204919305</t>
  </si>
  <si>
    <t>210021354-R</t>
  </si>
  <si>
    <t>Nátěr sloupu</t>
  </si>
  <si>
    <t>1393225431</t>
  </si>
  <si>
    <t>.15*.15*3.14/4*8</t>
  </si>
  <si>
    <t>.04*.04*3.14/4*2.5</t>
  </si>
  <si>
    <t>24626705-R</t>
  </si>
  <si>
    <t>barva RAL dle požadavku investora</t>
  </si>
  <si>
    <t>litr</t>
  </si>
  <si>
    <t>2019966387</t>
  </si>
  <si>
    <t>.144*30</t>
  </si>
  <si>
    <t>-560147308</t>
  </si>
  <si>
    <t>-2122864143</t>
  </si>
  <si>
    <t>624809223</t>
  </si>
  <si>
    <t>210202013-D</t>
  </si>
  <si>
    <t>Demontáž svítidlo výbojkové průmyslové nebo venkovní na výložník</t>
  </si>
  <si>
    <t>-1569020284</t>
  </si>
  <si>
    <t>-474685394</t>
  </si>
  <si>
    <t>1701147444</t>
  </si>
  <si>
    <t>722- 8,0-P</t>
  </si>
  <si>
    <t>Silniční stožár přírubový 8m, oboust.zinkovaný, zesílený</t>
  </si>
  <si>
    <t>-1827214440</t>
  </si>
  <si>
    <t>210204011-D</t>
  </si>
  <si>
    <t>Demontáž stožárů osvětlení ocelových samostatně stojících délky do 12 m</t>
  </si>
  <si>
    <t>-1584231361</t>
  </si>
  <si>
    <t>-1580852250</t>
  </si>
  <si>
    <t>1310648240</t>
  </si>
  <si>
    <t>722-BM1pr240</t>
  </si>
  <si>
    <t xml:space="preserve">Třmenový držák na  sloup atyp zalomený 2,5m, oboust.zinkovaný</t>
  </si>
  <si>
    <t>-1292805782</t>
  </si>
  <si>
    <t>210204105</t>
  </si>
  <si>
    <t>Montáž výložníků osvětlení dvouramenných sloupových hmotnosti do 70 kg</t>
  </si>
  <si>
    <t>-536381683</t>
  </si>
  <si>
    <t>722-V21500</t>
  </si>
  <si>
    <t xml:space="preserve">Dvojitý výložník pro stožár typu JB   V2x1500, oboust.zinkovaný 90st.</t>
  </si>
  <si>
    <t>1647773912</t>
  </si>
  <si>
    <t>210204105-D</t>
  </si>
  <si>
    <t>Demontáž výložníků osvětlení dvouramenných sloupových hmotnosti do 70 kg</t>
  </si>
  <si>
    <t>1436303942</t>
  </si>
  <si>
    <t>-1532705390</t>
  </si>
  <si>
    <t>164869113</t>
  </si>
  <si>
    <t>103662258</t>
  </si>
  <si>
    <t>210204203</t>
  </si>
  <si>
    <t>Montáž elektrovýzbroje stožárů osvětlení 3 okruhy</t>
  </si>
  <si>
    <t>304830849</t>
  </si>
  <si>
    <t>316722-EKM 2035-3</t>
  </si>
  <si>
    <t>stožár.svorkovice IP 43 - poj.3x6A</t>
  </si>
  <si>
    <t>-1356746876</t>
  </si>
  <si>
    <t>956126100</t>
  </si>
  <si>
    <t>1316579744</t>
  </si>
  <si>
    <t>-15753721</t>
  </si>
  <si>
    <t>43*.63</t>
  </si>
  <si>
    <t>-790985672</t>
  </si>
  <si>
    <t>1622040349</t>
  </si>
  <si>
    <t>2091120414</t>
  </si>
  <si>
    <t>-726362161</t>
  </si>
  <si>
    <t>1871750329</t>
  </si>
  <si>
    <t>-1486100055</t>
  </si>
  <si>
    <t>-198405233</t>
  </si>
  <si>
    <t>"trasa" 57</t>
  </si>
  <si>
    <t>"do sloupů" 3+3+5</t>
  </si>
  <si>
    <t>2110586549</t>
  </si>
  <si>
    <t>2095590808</t>
  </si>
  <si>
    <t>1137428150</t>
  </si>
  <si>
    <t>2013850404</t>
  </si>
  <si>
    <t>65</t>
  </si>
  <si>
    <t>-143884218</t>
  </si>
  <si>
    <t>66</t>
  </si>
  <si>
    <t>148966932</t>
  </si>
  <si>
    <t>68</t>
  </si>
  <si>
    <t>533023163</t>
  </si>
  <si>
    <t>69</t>
  </si>
  <si>
    <t>876752731</t>
  </si>
  <si>
    <t>-930921563</t>
  </si>
  <si>
    <t>-307848092</t>
  </si>
  <si>
    <t>460030031</t>
  </si>
  <si>
    <t>Rozebrání dlažeb ručně z kostek velkých do písku spáry nezalité</t>
  </si>
  <si>
    <t>-1617367282</t>
  </si>
  <si>
    <t>1180829787</t>
  </si>
  <si>
    <t>4600800121</t>
  </si>
  <si>
    <t xml:space="preserve">Základové konstrukce z monolitického betonu C16/20 </t>
  </si>
  <si>
    <t>585816364</t>
  </si>
  <si>
    <t>3.14*.63*.63*3.2</t>
  </si>
  <si>
    <t>460080012-R</t>
  </si>
  <si>
    <t>Armování a základový koš</t>
  </si>
  <si>
    <t>-1242721637</t>
  </si>
  <si>
    <t>778635359</t>
  </si>
  <si>
    <t>341345482</t>
  </si>
  <si>
    <t>1285178301</t>
  </si>
  <si>
    <t>-1270563263</t>
  </si>
  <si>
    <t>2*1*1.6+1*1*1.6</t>
  </si>
  <si>
    <t>-383189405</t>
  </si>
  <si>
    <t>-937942534</t>
  </si>
  <si>
    <t>2122804382</t>
  </si>
  <si>
    <t>-1652267643</t>
  </si>
  <si>
    <t>3*10</t>
  </si>
  <si>
    <t>47021433</t>
  </si>
  <si>
    <t>-1736063644</t>
  </si>
  <si>
    <t>-1296447927</t>
  </si>
  <si>
    <t>59</t>
  </si>
  <si>
    <t>-1622637376</t>
  </si>
  <si>
    <t>"za písek" 34*.35*.2</t>
  </si>
  <si>
    <t>"základy" .4*.4*1+3.988</t>
  </si>
  <si>
    <t>60</t>
  </si>
  <si>
    <t>1593805937</t>
  </si>
  <si>
    <t>6.528*10</t>
  </si>
  <si>
    <t>61</t>
  </si>
  <si>
    <t>615180536</t>
  </si>
  <si>
    <t>6.528*1.6</t>
  </si>
  <si>
    <t>62</t>
  </si>
  <si>
    <t>-566020641</t>
  </si>
  <si>
    <t>"rýha"34*.35*2</t>
  </si>
  <si>
    <t>"jámy protlak" 34*.35*2+(2*1+1*1)*6</t>
  </si>
  <si>
    <t>67</t>
  </si>
  <si>
    <t>-2068769031</t>
  </si>
  <si>
    <t>63</t>
  </si>
  <si>
    <t>-1201453782</t>
  </si>
  <si>
    <t>P5 - SO 401.5 - Veřejné osvěltení přechod P5</t>
  </si>
  <si>
    <t>1464227184</t>
  </si>
  <si>
    <t>41424477</t>
  </si>
  <si>
    <t>1240290670</t>
  </si>
  <si>
    <t>1612101620</t>
  </si>
  <si>
    <t>-555457839</t>
  </si>
  <si>
    <t>-605998460</t>
  </si>
  <si>
    <t>-2049827089</t>
  </si>
  <si>
    <t>722- 6-P</t>
  </si>
  <si>
    <t>-1185581755</t>
  </si>
  <si>
    <t>1507274117</t>
  </si>
  <si>
    <t>722-V2000</t>
  </si>
  <si>
    <t>Jednoduchý výložník rovný ocelový, oboust.zinkovaný, délka 2m</t>
  </si>
  <si>
    <t>-1490417348</t>
  </si>
  <si>
    <t>154421203</t>
  </si>
  <si>
    <t>-769436053</t>
  </si>
  <si>
    <t>625654305</t>
  </si>
  <si>
    <t>2*(6+2)</t>
  </si>
  <si>
    <t>-1050857221</t>
  </si>
  <si>
    <t>854057663</t>
  </si>
  <si>
    <t>-381906727</t>
  </si>
  <si>
    <t>-1480231803</t>
  </si>
  <si>
    <t>1400113299</t>
  </si>
  <si>
    <t>-1457653113</t>
  </si>
  <si>
    <t>-996667215</t>
  </si>
  <si>
    <t>-1367168856</t>
  </si>
  <si>
    <t>930741319</t>
  </si>
  <si>
    <t>"rýha" 45</t>
  </si>
  <si>
    <t xml:space="preserve">"do sloupu"  2*3+5</t>
  </si>
  <si>
    <t>1095360541</t>
  </si>
  <si>
    <t>-777812206</t>
  </si>
  <si>
    <t>17405116</t>
  </si>
  <si>
    <t>736638638</t>
  </si>
  <si>
    <t>-39808073</t>
  </si>
  <si>
    <t>546397877</t>
  </si>
  <si>
    <t>487376885</t>
  </si>
  <si>
    <t>1500432638</t>
  </si>
  <si>
    <t>-846302689</t>
  </si>
  <si>
    <t>86504559</t>
  </si>
  <si>
    <t>229655418</t>
  </si>
  <si>
    <t>"nad start.jámou" 2*1</t>
  </si>
  <si>
    <t>1318824137</t>
  </si>
  <si>
    <t>1799961242</t>
  </si>
  <si>
    <t>1426470382</t>
  </si>
  <si>
    <t>-55506259</t>
  </si>
  <si>
    <t>268817895</t>
  </si>
  <si>
    <t>135030135</t>
  </si>
  <si>
    <t>400961076</t>
  </si>
  <si>
    <t>707717139</t>
  </si>
  <si>
    <t>-1192784024</t>
  </si>
  <si>
    <t>1748425567</t>
  </si>
  <si>
    <t>-1323327927</t>
  </si>
  <si>
    <t>2078831267</t>
  </si>
  <si>
    <t>2112326458</t>
  </si>
  <si>
    <t>1194381796</t>
  </si>
  <si>
    <t>791852715</t>
  </si>
  <si>
    <t>"za písek" 17*.35*.2</t>
  </si>
  <si>
    <t>"za základy stožárů" 2*.4*.4*1.5</t>
  </si>
  <si>
    <t>1875324938</t>
  </si>
  <si>
    <t>1.67*10</t>
  </si>
  <si>
    <t>-991442847</t>
  </si>
  <si>
    <t>1.67*1.6</t>
  </si>
  <si>
    <t>-384731933</t>
  </si>
  <si>
    <t>845544356</t>
  </si>
  <si>
    <t>"rýha" 10*.35*2+7*.35*3</t>
  </si>
  <si>
    <t>"jámy protlaku" (2*1+1*1)*6</t>
  </si>
  <si>
    <t>1235309523</t>
  </si>
  <si>
    <t>-1771033657</t>
  </si>
  <si>
    <t>P6 - SO 401.6 - Veřejné osvěltení přechod P6</t>
  </si>
  <si>
    <t>2013008173</t>
  </si>
  <si>
    <t>-1701905865</t>
  </si>
  <si>
    <t>1077071614</t>
  </si>
  <si>
    <t>-39359028</t>
  </si>
  <si>
    <t>-1540330667</t>
  </si>
  <si>
    <t>-1006850920</t>
  </si>
  <si>
    <t>1623691880</t>
  </si>
  <si>
    <t>1330919257</t>
  </si>
  <si>
    <t>-900425607</t>
  </si>
  <si>
    <t>722-V3000</t>
  </si>
  <si>
    <t>Jednoduchý výložník ocelový rovný pozinkovaný délka 3m</t>
  </si>
  <si>
    <t>-445410454</t>
  </si>
  <si>
    <t>722-V2000-Z</t>
  </si>
  <si>
    <t xml:space="preserve">Jednoduchý výložník rovný  oboust.zinkovaný atyp zalomený, délka 2m</t>
  </si>
  <si>
    <t>-1403678556</t>
  </si>
  <si>
    <t>840767527</t>
  </si>
  <si>
    <t>1903604924</t>
  </si>
  <si>
    <t>-2020734512</t>
  </si>
  <si>
    <t>6+2+6+3</t>
  </si>
  <si>
    <t>-2077854943</t>
  </si>
  <si>
    <t>657269277</t>
  </si>
  <si>
    <t>1772465506</t>
  </si>
  <si>
    <t>963331649</t>
  </si>
  <si>
    <t>-504894907</t>
  </si>
  <si>
    <t>-215201125</t>
  </si>
  <si>
    <t>-425550542</t>
  </si>
  <si>
    <t>-2058636636</t>
  </si>
  <si>
    <t>-535383957</t>
  </si>
  <si>
    <t>1474660424</t>
  </si>
  <si>
    <t>"trasa" 43</t>
  </si>
  <si>
    <t>-1795982299</t>
  </si>
  <si>
    <t>476545618</t>
  </si>
  <si>
    <t>336227957</t>
  </si>
  <si>
    <t>1865408625</t>
  </si>
  <si>
    <t>1901473914</t>
  </si>
  <si>
    <t>1581940599</t>
  </si>
  <si>
    <t>258990469</t>
  </si>
  <si>
    <t>-1618780019</t>
  </si>
  <si>
    <t>-2136076224</t>
  </si>
  <si>
    <t>-1469465609</t>
  </si>
  <si>
    <t>2*.35</t>
  </si>
  <si>
    <t>774369471</t>
  </si>
  <si>
    <t>1769266819</t>
  </si>
  <si>
    <t>-106638069</t>
  </si>
  <si>
    <t>264800382</t>
  </si>
  <si>
    <t>-1214431127</t>
  </si>
  <si>
    <t>-967757</t>
  </si>
  <si>
    <t>-82186718</t>
  </si>
  <si>
    <t>-1772404748</t>
  </si>
  <si>
    <t>1868876731</t>
  </si>
  <si>
    <t>465015790</t>
  </si>
  <si>
    <t>-2098455747</t>
  </si>
  <si>
    <t>1341329097</t>
  </si>
  <si>
    <t>"za písek" 11*.35*.2</t>
  </si>
  <si>
    <t xml:space="preserve">"za základy"  2*.4*.4*1.5</t>
  </si>
  <si>
    <t>1374260552</t>
  </si>
  <si>
    <t>1.25*10</t>
  </si>
  <si>
    <t>-376130584</t>
  </si>
  <si>
    <t>1.25*1.6</t>
  </si>
  <si>
    <t>1309650003</t>
  </si>
  <si>
    <t>-64865749</t>
  </si>
  <si>
    <t>9*.35*2+2*.35*3</t>
  </si>
  <si>
    <t>-1363685079</t>
  </si>
  <si>
    <t>448680735</t>
  </si>
  <si>
    <t>P7 - SO 401.7 - Veřejné osvěltení přechod P7</t>
  </si>
  <si>
    <t xml:space="preserve">    ZADL-VOZ-Asf - Zádlažba vozovka asfalt</t>
  </si>
  <si>
    <t>ZADL-VOZ-Asf</t>
  </si>
  <si>
    <t>Zádlažba vozovka asfalt</t>
  </si>
  <si>
    <t>1572649055</t>
  </si>
  <si>
    <t>"rýha 50/120 asf" 6*.5</t>
  </si>
  <si>
    <t>565171111</t>
  </si>
  <si>
    <t>Vyrovnání povrchu dosavadních podkladů obalovaným kamenivem ACP (OK) tl 100 mm</t>
  </si>
  <si>
    <t>-1843497801</t>
  </si>
  <si>
    <t>"rýha 50/120 asf" 6*.7</t>
  </si>
  <si>
    <t>567122114</t>
  </si>
  <si>
    <t>Podklad ze směsi stmelené cementem SC C 8/10 (KSC I) tl 150 mm</t>
  </si>
  <si>
    <t>2076872747</t>
  </si>
  <si>
    <t>578142115</t>
  </si>
  <si>
    <t>Litý asfalt MA 8 (LAJ) tl 40 mm š do 3 m z nemodifikovaného asfaltu</t>
  </si>
  <si>
    <t>-2092652977</t>
  </si>
  <si>
    <t>"rýha 50/120 asf"6*.9</t>
  </si>
  <si>
    <t>1568980533</t>
  </si>
  <si>
    <t>-1946158938</t>
  </si>
  <si>
    <t>264996888</t>
  </si>
  <si>
    <t>41241564</t>
  </si>
  <si>
    <t>476697724</t>
  </si>
  <si>
    <t>-1459275284</t>
  </si>
  <si>
    <t>223083029</t>
  </si>
  <si>
    <t>-1666608938</t>
  </si>
  <si>
    <t>1116615120</t>
  </si>
  <si>
    <t>.15*.15*3.14/4*6</t>
  </si>
  <si>
    <t>.4*.4*3.14/4*2</t>
  </si>
  <si>
    <t>1674723393</t>
  </si>
  <si>
    <t>.357*30</t>
  </si>
  <si>
    <t>509197308</t>
  </si>
  <si>
    <t xml:space="preserve">Jednoduchý výložník ocelový rovný pozinkovaný  pro stožár délka 1m</t>
  </si>
  <si>
    <t>209685600</t>
  </si>
  <si>
    <t>Jednoduchý výložník ocelový rovný pozinkovaný délka 2m zalomený</t>
  </si>
  <si>
    <t>829803795</t>
  </si>
  <si>
    <t>-2029987699</t>
  </si>
  <si>
    <t>1615945170</t>
  </si>
  <si>
    <t>-2094161750</t>
  </si>
  <si>
    <t>2*6+3+2</t>
  </si>
  <si>
    <t>1416387541</t>
  </si>
  <si>
    <t>-717012061</t>
  </si>
  <si>
    <t>20*.62</t>
  </si>
  <si>
    <t>-1499082568</t>
  </si>
  <si>
    <t>1588355524</t>
  </si>
  <si>
    <t>-454287007</t>
  </si>
  <si>
    <t>1556354295</t>
  </si>
  <si>
    <t>-1422468763</t>
  </si>
  <si>
    <t>1919655206</t>
  </si>
  <si>
    <t>1721016304</t>
  </si>
  <si>
    <t>"trasa" 26</t>
  </si>
  <si>
    <t>"ke sloupům" 1+5+3</t>
  </si>
  <si>
    <t>"st8vaj9c9 kabel" 3</t>
  </si>
  <si>
    <t>2107552246</t>
  </si>
  <si>
    <t>998039800</t>
  </si>
  <si>
    <t>543156702</t>
  </si>
  <si>
    <t>1965475120</t>
  </si>
  <si>
    <t>1165108990</t>
  </si>
  <si>
    <t>1878130910</t>
  </si>
  <si>
    <t>2133016549</t>
  </si>
  <si>
    <t>458383753</t>
  </si>
  <si>
    <t>1338113192</t>
  </si>
  <si>
    <t>1549941922</t>
  </si>
  <si>
    <t>460030151</t>
  </si>
  <si>
    <t>Odstranění podkladu nebo krytu komunikace z kameniva drceného tloušťky do 10 cm</t>
  </si>
  <si>
    <t>-915828158</t>
  </si>
  <si>
    <t>460030152</t>
  </si>
  <si>
    <t>Odstranění podkladu nebo krytu komunikace z kameniva drceného tloušťky do 20 cm</t>
  </si>
  <si>
    <t>-1774732813</t>
  </si>
  <si>
    <t>460030171</t>
  </si>
  <si>
    <t>Odstranění podkladu nebo krytu komunikace ze živice tloušťky do 5 cm</t>
  </si>
  <si>
    <t>-250593872</t>
  </si>
  <si>
    <t>460030191</t>
  </si>
  <si>
    <t>Řezání podkladu nebo krytu živičného tloušťky do 5 cm</t>
  </si>
  <si>
    <t>771611969</t>
  </si>
  <si>
    <t>1331914506</t>
  </si>
  <si>
    <t>-274393437</t>
  </si>
  <si>
    <t>-654869603</t>
  </si>
  <si>
    <t>460200303</t>
  </si>
  <si>
    <t>Hloubení kabelových nezapažených rýh ručně š 50 cm, hl 120 cm, v hornině tř 3</t>
  </si>
  <si>
    <t>2053983227</t>
  </si>
  <si>
    <t>-1303768604</t>
  </si>
  <si>
    <t>460421101</t>
  </si>
  <si>
    <t>Lože kabelů z písku nebo štěrkopísku tl 10 cm nad kabel, bez zakrytí, šířky lože do 65 cm</t>
  </si>
  <si>
    <t>-259632208</t>
  </si>
  <si>
    <t>791381705</t>
  </si>
  <si>
    <t>891572365</t>
  </si>
  <si>
    <t>-933477665</t>
  </si>
  <si>
    <t>460510064</t>
  </si>
  <si>
    <t>Kabelové prostupy z trub plastových do rýhy s obsypem, průměru do 10 cm</t>
  </si>
  <si>
    <t>-310872781</t>
  </si>
  <si>
    <t>142038456</t>
  </si>
  <si>
    <t>1359597445</t>
  </si>
  <si>
    <t>460560273</t>
  </si>
  <si>
    <t>Zásyp rýh ručně šířky 50 cm, hloubky 90 cm, z horniny třídy 3</t>
  </si>
  <si>
    <t>-2016783680</t>
  </si>
  <si>
    <t>-1900364181</t>
  </si>
  <si>
    <t>-1007121912</t>
  </si>
  <si>
    <t>"za písek v rýze" 7*.35*.2+7*.5*.3</t>
  </si>
  <si>
    <t>"základ sloupů" 2*.4*.4*1.5</t>
  </si>
  <si>
    <t>-645770478</t>
  </si>
  <si>
    <t>2.02*10</t>
  </si>
  <si>
    <t>460600061</t>
  </si>
  <si>
    <t>Odvoz suti a vybouraných hmot do 1 km</t>
  </si>
  <si>
    <t>1243855930</t>
  </si>
  <si>
    <t>(3*.5*.15+4.2*.1*.7+5.4*.9*.1)*1.6</t>
  </si>
  <si>
    <t>460600071</t>
  </si>
  <si>
    <t>Příplatek k odvozu suti a vybouraných hmot za každý další 1 km</t>
  </si>
  <si>
    <t>-414597454</t>
  </si>
  <si>
    <t>1.608*15</t>
  </si>
  <si>
    <t>-566474026</t>
  </si>
  <si>
    <t>2.02*1.6</t>
  </si>
  <si>
    <t>460600071-12</t>
  </si>
  <si>
    <t>Poplatek za skládku suti</t>
  </si>
  <si>
    <t>255899061</t>
  </si>
  <si>
    <t>-1751410988</t>
  </si>
  <si>
    <t>7*.35*2+7*.5*3</t>
  </si>
  <si>
    <t>770245706</t>
  </si>
  <si>
    <t>-381247508</t>
  </si>
  <si>
    <t>P8 - SO 401.8 - Veřejné osvěltení přechod P8</t>
  </si>
  <si>
    <t>-496492449</t>
  </si>
  <si>
    <t>"trasa" 4*.55</t>
  </si>
  <si>
    <t>"jámy protlaku" 2.2*1.2+1.2*1.2</t>
  </si>
  <si>
    <t>-319236270</t>
  </si>
  <si>
    <t>"trasa" 4*.35</t>
  </si>
  <si>
    <t>"jámy protlaku" 2.2*1+1*1</t>
  </si>
  <si>
    <t>-621731628</t>
  </si>
  <si>
    <t>709739405</t>
  </si>
  <si>
    <t>82385718</t>
  </si>
  <si>
    <t>-648186072</t>
  </si>
  <si>
    <t>2050819128</t>
  </si>
  <si>
    <t>570831013</t>
  </si>
  <si>
    <t>1925571783</t>
  </si>
  <si>
    <t>-1832139624</t>
  </si>
  <si>
    <t>-185834316</t>
  </si>
  <si>
    <t>-1028291485</t>
  </si>
  <si>
    <t>783526360</t>
  </si>
  <si>
    <t>Jednoduchý výložník ocelový rovný zinkovaný délka 1m</t>
  </si>
  <si>
    <t>-1043165715</t>
  </si>
  <si>
    <t>Jednoduchý výložník ocelový rovný zinkovaný délka 2m zalomený</t>
  </si>
  <si>
    <t>-1156843350</t>
  </si>
  <si>
    <t>293229671</t>
  </si>
  <si>
    <t>-1815675876</t>
  </si>
  <si>
    <t>-473792707</t>
  </si>
  <si>
    <t>2*6+1+2</t>
  </si>
  <si>
    <t>211744967</t>
  </si>
  <si>
    <t>-1808316589</t>
  </si>
  <si>
    <t>25*.62</t>
  </si>
  <si>
    <t>-638892299</t>
  </si>
  <si>
    <t>1816651506</t>
  </si>
  <si>
    <t>-764363849</t>
  </si>
  <si>
    <t>2025257491</t>
  </si>
  <si>
    <t>-310727848</t>
  </si>
  <si>
    <t>1950401915</t>
  </si>
  <si>
    <t>1472866948</t>
  </si>
  <si>
    <t>"trasa" 44</t>
  </si>
  <si>
    <t>"do sloupů" 5+2*3</t>
  </si>
  <si>
    <t>-347185122</t>
  </si>
  <si>
    <t>-69813711</t>
  </si>
  <si>
    <t>1027717430</t>
  </si>
  <si>
    <t>-1693375052</t>
  </si>
  <si>
    <t>-2128378231</t>
  </si>
  <si>
    <t>-1403008720</t>
  </si>
  <si>
    <t>1181737607</t>
  </si>
  <si>
    <t>1828043805</t>
  </si>
  <si>
    <t>1008238629</t>
  </si>
  <si>
    <t>-1247754738</t>
  </si>
  <si>
    <t>980258276</t>
  </si>
  <si>
    <t>596472037</t>
  </si>
  <si>
    <t>517543361</t>
  </si>
  <si>
    <t>964680355</t>
  </si>
  <si>
    <t>-1880302172</t>
  </si>
  <si>
    <t>796422324</t>
  </si>
  <si>
    <t>1006582538</t>
  </si>
  <si>
    <t>145581218</t>
  </si>
  <si>
    <t>362104782</t>
  </si>
  <si>
    <t>310348449</t>
  </si>
  <si>
    <t>-291911855</t>
  </si>
  <si>
    <t>26753518</t>
  </si>
  <si>
    <t>1731198693</t>
  </si>
  <si>
    <t>-81364398</t>
  </si>
  <si>
    <t>332208180</t>
  </si>
  <si>
    <t>1324178390</t>
  </si>
  <si>
    <t>-1077525188</t>
  </si>
  <si>
    <t>-1123629372</t>
  </si>
  <si>
    <t>"za písek" 12*.35*.2</t>
  </si>
  <si>
    <t>"základ stožáru prefa" .4*.4*1</t>
  </si>
  <si>
    <t>"základ monolit" 1.013</t>
  </si>
  <si>
    <t>-900847335</t>
  </si>
  <si>
    <t>1.013*10</t>
  </si>
  <si>
    <t>1307676851</t>
  </si>
  <si>
    <t>1.013*1.6</t>
  </si>
  <si>
    <t>-1542641171</t>
  </si>
  <si>
    <t>"rýha" 12*.35*2</t>
  </si>
  <si>
    <t>"jámy protlaku" (2+1)*1*1.6*6</t>
  </si>
  <si>
    <t>1599207762</t>
  </si>
  <si>
    <t>-478005142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</si>
</sst>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="1" customFormat="1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36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3" customFormat="1" ht="14.4" customHeight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3" customFormat="1" ht="14.4" customHeight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="2" customFormat="1" ht="6.96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="2" customFormat="1" ht="24.96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E-3091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Mikulov, rekonstrukce chodníků a nasvětlení přechodů podél III/525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Mikulov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 "","",AN8)</f>
        <v>25. 9. 2020</v>
      </c>
      <c r="AN87" s="77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 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PK Sklenář s.r.o.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Ing.Jiří Sklenář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="2" customFormat="1" ht="29.28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ROUND(SUM(AG95:AG102),2)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ROUND(SUM(AS95:AS102),2)</f>
        <v>0</v>
      </c>
      <c r="AT94" s="112">
        <f>ROUND(SUM(AV94:AW94),2)</f>
        <v>0</v>
      </c>
      <c r="AU94" s="113">
        <f>ROUND(SUM(AU95:AU102),5)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ROUND(SUM(AZ95:AZ102),2)</f>
        <v>0</v>
      </c>
      <c r="BA94" s="112">
        <f>ROUND(SUM(BA95:BA102),2)</f>
        <v>0</v>
      </c>
      <c r="BB94" s="112">
        <f>ROUND(SUM(BB95:BB102),2)</f>
        <v>0</v>
      </c>
      <c r="BC94" s="112">
        <f>ROUND(SUM(BC95:BC102),2)</f>
        <v>0</v>
      </c>
      <c r="BD94" s="114">
        <f>ROUND(SUM(BD95:BD102),2)</f>
        <v>0</v>
      </c>
      <c r="BE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5</v>
      </c>
      <c r="BX94" s="115" t="s">
        <v>80</v>
      </c>
      <c r="CL94" s="115" t="s">
        <v>1</v>
      </c>
    </row>
    <row r="95" s="7" customFormat="1" ht="24.75" customHeight="1">
      <c r="A95" s="117" t="s">
        <v>81</v>
      </c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'P1 - SO 401.1 - Veřejné o...'!J30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84</v>
      </c>
      <c r="AR95" s="124"/>
      <c r="AS95" s="125">
        <v>0</v>
      </c>
      <c r="AT95" s="126">
        <f>ROUND(SUM(AV95:AW95),2)</f>
        <v>0</v>
      </c>
      <c r="AU95" s="127">
        <f>'P1 - SO 401.1 - Veřejné o...'!P121</f>
        <v>0</v>
      </c>
      <c r="AV95" s="126">
        <f>'P1 - SO 401.1 - Veřejné o...'!J33</f>
        <v>0</v>
      </c>
      <c r="AW95" s="126">
        <f>'P1 - SO 401.1 - Veřejné o...'!J34</f>
        <v>0</v>
      </c>
      <c r="AX95" s="126">
        <f>'P1 - SO 401.1 - Veřejné o...'!J35</f>
        <v>0</v>
      </c>
      <c r="AY95" s="126">
        <f>'P1 - SO 401.1 - Veřejné o...'!J36</f>
        <v>0</v>
      </c>
      <c r="AZ95" s="126">
        <f>'P1 - SO 401.1 - Veřejné o...'!F33</f>
        <v>0</v>
      </c>
      <c r="BA95" s="126">
        <f>'P1 - SO 401.1 - Veřejné o...'!F34</f>
        <v>0</v>
      </c>
      <c r="BB95" s="126">
        <f>'P1 - SO 401.1 - Veřejné o...'!F35</f>
        <v>0</v>
      </c>
      <c r="BC95" s="126">
        <f>'P1 - SO 401.1 - Veřejné o...'!F36</f>
        <v>0</v>
      </c>
      <c r="BD95" s="128">
        <f>'P1 - SO 401.1 - Veřejné o...'!F37</f>
        <v>0</v>
      </c>
      <c r="BE95" s="7"/>
      <c r="BT95" s="129" t="s">
        <v>85</v>
      </c>
      <c r="BV95" s="129" t="s">
        <v>79</v>
      </c>
      <c r="BW95" s="129" t="s">
        <v>86</v>
      </c>
      <c r="BX95" s="129" t="s">
        <v>5</v>
      </c>
      <c r="CL95" s="129" t="s">
        <v>1</v>
      </c>
      <c r="CM95" s="129" t="s">
        <v>87</v>
      </c>
    </row>
    <row r="96" s="7" customFormat="1" ht="24.75" customHeight="1">
      <c r="A96" s="117" t="s">
        <v>81</v>
      </c>
      <c r="B96" s="118"/>
      <c r="C96" s="119"/>
      <c r="D96" s="120" t="s">
        <v>88</v>
      </c>
      <c r="E96" s="120"/>
      <c r="F96" s="120"/>
      <c r="G96" s="120"/>
      <c r="H96" s="120"/>
      <c r="I96" s="121"/>
      <c r="J96" s="120" t="s">
        <v>89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'P2 - SO 401.2 - Veřejné o...'!J30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84</v>
      </c>
      <c r="AR96" s="124"/>
      <c r="AS96" s="125">
        <v>0</v>
      </c>
      <c r="AT96" s="126">
        <f>ROUND(SUM(AV96:AW96),2)</f>
        <v>0</v>
      </c>
      <c r="AU96" s="127">
        <f>'P2 - SO 401.2 - Veřejné o...'!P121</f>
        <v>0</v>
      </c>
      <c r="AV96" s="126">
        <f>'P2 - SO 401.2 - Veřejné o...'!J33</f>
        <v>0</v>
      </c>
      <c r="AW96" s="126">
        <f>'P2 - SO 401.2 - Veřejné o...'!J34</f>
        <v>0</v>
      </c>
      <c r="AX96" s="126">
        <f>'P2 - SO 401.2 - Veřejné o...'!J35</f>
        <v>0</v>
      </c>
      <c r="AY96" s="126">
        <f>'P2 - SO 401.2 - Veřejné o...'!J36</f>
        <v>0</v>
      </c>
      <c r="AZ96" s="126">
        <f>'P2 - SO 401.2 - Veřejné o...'!F33</f>
        <v>0</v>
      </c>
      <c r="BA96" s="126">
        <f>'P2 - SO 401.2 - Veřejné o...'!F34</f>
        <v>0</v>
      </c>
      <c r="BB96" s="126">
        <f>'P2 - SO 401.2 - Veřejné o...'!F35</f>
        <v>0</v>
      </c>
      <c r="BC96" s="126">
        <f>'P2 - SO 401.2 - Veřejné o...'!F36</f>
        <v>0</v>
      </c>
      <c r="BD96" s="128">
        <f>'P2 - SO 401.2 - Veřejné o...'!F37</f>
        <v>0</v>
      </c>
      <c r="BE96" s="7"/>
      <c r="BT96" s="129" t="s">
        <v>85</v>
      </c>
      <c r="BV96" s="129" t="s">
        <v>79</v>
      </c>
      <c r="BW96" s="129" t="s">
        <v>90</v>
      </c>
      <c r="BX96" s="129" t="s">
        <v>5</v>
      </c>
      <c r="CL96" s="129" t="s">
        <v>1</v>
      </c>
      <c r="CM96" s="129" t="s">
        <v>87</v>
      </c>
    </row>
    <row r="97" s="7" customFormat="1" ht="24.75" customHeight="1">
      <c r="A97" s="117" t="s">
        <v>81</v>
      </c>
      <c r="B97" s="118"/>
      <c r="C97" s="119"/>
      <c r="D97" s="120" t="s">
        <v>91</v>
      </c>
      <c r="E97" s="120"/>
      <c r="F97" s="120"/>
      <c r="G97" s="120"/>
      <c r="H97" s="120"/>
      <c r="I97" s="121"/>
      <c r="J97" s="120" t="s">
        <v>92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'P3 - SO 401.3 - Veřejné o...'!J30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84</v>
      </c>
      <c r="AR97" s="124"/>
      <c r="AS97" s="125">
        <v>0</v>
      </c>
      <c r="AT97" s="126">
        <f>ROUND(SUM(AV97:AW97),2)</f>
        <v>0</v>
      </c>
      <c r="AU97" s="127">
        <f>'P3 - SO 401.3 - Veřejné o...'!P121</f>
        <v>0</v>
      </c>
      <c r="AV97" s="126">
        <f>'P3 - SO 401.3 - Veřejné o...'!J33</f>
        <v>0</v>
      </c>
      <c r="AW97" s="126">
        <f>'P3 - SO 401.3 - Veřejné o...'!J34</f>
        <v>0</v>
      </c>
      <c r="AX97" s="126">
        <f>'P3 - SO 401.3 - Veřejné o...'!J35</f>
        <v>0</v>
      </c>
      <c r="AY97" s="126">
        <f>'P3 - SO 401.3 - Veřejné o...'!J36</f>
        <v>0</v>
      </c>
      <c r="AZ97" s="126">
        <f>'P3 - SO 401.3 - Veřejné o...'!F33</f>
        <v>0</v>
      </c>
      <c r="BA97" s="126">
        <f>'P3 - SO 401.3 - Veřejné o...'!F34</f>
        <v>0</v>
      </c>
      <c r="BB97" s="126">
        <f>'P3 - SO 401.3 - Veřejné o...'!F35</f>
        <v>0</v>
      </c>
      <c r="BC97" s="126">
        <f>'P3 - SO 401.3 - Veřejné o...'!F36</f>
        <v>0</v>
      </c>
      <c r="BD97" s="128">
        <f>'P3 - SO 401.3 - Veřejné o...'!F37</f>
        <v>0</v>
      </c>
      <c r="BE97" s="7"/>
      <c r="BT97" s="129" t="s">
        <v>85</v>
      </c>
      <c r="BV97" s="129" t="s">
        <v>79</v>
      </c>
      <c r="BW97" s="129" t="s">
        <v>93</v>
      </c>
      <c r="BX97" s="129" t="s">
        <v>5</v>
      </c>
      <c r="CL97" s="129" t="s">
        <v>1</v>
      </c>
      <c r="CM97" s="129" t="s">
        <v>87</v>
      </c>
    </row>
    <row r="98" s="7" customFormat="1" ht="24.75" customHeight="1">
      <c r="A98" s="117" t="s">
        <v>81</v>
      </c>
      <c r="B98" s="118"/>
      <c r="C98" s="119"/>
      <c r="D98" s="120" t="s">
        <v>94</v>
      </c>
      <c r="E98" s="120"/>
      <c r="F98" s="120"/>
      <c r="G98" s="120"/>
      <c r="H98" s="120"/>
      <c r="I98" s="121"/>
      <c r="J98" s="120" t="s">
        <v>95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'P4 - SO 401.4 - Veřejné o...'!J30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84</v>
      </c>
      <c r="AR98" s="124"/>
      <c r="AS98" s="125">
        <v>0</v>
      </c>
      <c r="AT98" s="126">
        <f>ROUND(SUM(AV98:AW98),2)</f>
        <v>0</v>
      </c>
      <c r="AU98" s="127">
        <f>'P4 - SO 401.4 - Veřejné o...'!P123</f>
        <v>0</v>
      </c>
      <c r="AV98" s="126">
        <f>'P4 - SO 401.4 - Veřejné o...'!J33</f>
        <v>0</v>
      </c>
      <c r="AW98" s="126">
        <f>'P4 - SO 401.4 - Veřejné o...'!J34</f>
        <v>0</v>
      </c>
      <c r="AX98" s="126">
        <f>'P4 - SO 401.4 - Veřejné o...'!J35</f>
        <v>0</v>
      </c>
      <c r="AY98" s="126">
        <f>'P4 - SO 401.4 - Veřejné o...'!J36</f>
        <v>0</v>
      </c>
      <c r="AZ98" s="126">
        <f>'P4 - SO 401.4 - Veřejné o...'!F33</f>
        <v>0</v>
      </c>
      <c r="BA98" s="126">
        <f>'P4 - SO 401.4 - Veřejné o...'!F34</f>
        <v>0</v>
      </c>
      <c r="BB98" s="126">
        <f>'P4 - SO 401.4 - Veřejné o...'!F35</f>
        <v>0</v>
      </c>
      <c r="BC98" s="126">
        <f>'P4 - SO 401.4 - Veřejné o...'!F36</f>
        <v>0</v>
      </c>
      <c r="BD98" s="128">
        <f>'P4 - SO 401.4 - Veřejné o...'!F37</f>
        <v>0</v>
      </c>
      <c r="BE98" s="7"/>
      <c r="BT98" s="129" t="s">
        <v>85</v>
      </c>
      <c r="BV98" s="129" t="s">
        <v>79</v>
      </c>
      <c r="BW98" s="129" t="s">
        <v>96</v>
      </c>
      <c r="BX98" s="129" t="s">
        <v>5</v>
      </c>
      <c r="CL98" s="129" t="s">
        <v>1</v>
      </c>
      <c r="CM98" s="129" t="s">
        <v>87</v>
      </c>
    </row>
    <row r="99" s="7" customFormat="1" ht="24.75" customHeight="1">
      <c r="A99" s="117" t="s">
        <v>81</v>
      </c>
      <c r="B99" s="118"/>
      <c r="C99" s="119"/>
      <c r="D99" s="120" t="s">
        <v>97</v>
      </c>
      <c r="E99" s="120"/>
      <c r="F99" s="120"/>
      <c r="G99" s="120"/>
      <c r="H99" s="120"/>
      <c r="I99" s="121"/>
      <c r="J99" s="120" t="s">
        <v>98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'P5 - SO 401.5 - Veřejné o...'!J30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84</v>
      </c>
      <c r="AR99" s="124"/>
      <c r="AS99" s="125">
        <v>0</v>
      </c>
      <c r="AT99" s="126">
        <f>ROUND(SUM(AV99:AW99),2)</f>
        <v>0</v>
      </c>
      <c r="AU99" s="127">
        <f>'P5 - SO 401.5 - Veřejné o...'!P121</f>
        <v>0</v>
      </c>
      <c r="AV99" s="126">
        <f>'P5 - SO 401.5 - Veřejné o...'!J33</f>
        <v>0</v>
      </c>
      <c r="AW99" s="126">
        <f>'P5 - SO 401.5 - Veřejné o...'!J34</f>
        <v>0</v>
      </c>
      <c r="AX99" s="126">
        <f>'P5 - SO 401.5 - Veřejné o...'!J35</f>
        <v>0</v>
      </c>
      <c r="AY99" s="126">
        <f>'P5 - SO 401.5 - Veřejné o...'!J36</f>
        <v>0</v>
      </c>
      <c r="AZ99" s="126">
        <f>'P5 - SO 401.5 - Veřejné o...'!F33</f>
        <v>0</v>
      </c>
      <c r="BA99" s="126">
        <f>'P5 - SO 401.5 - Veřejné o...'!F34</f>
        <v>0</v>
      </c>
      <c r="BB99" s="126">
        <f>'P5 - SO 401.5 - Veřejné o...'!F35</f>
        <v>0</v>
      </c>
      <c r="BC99" s="126">
        <f>'P5 - SO 401.5 - Veřejné o...'!F36</f>
        <v>0</v>
      </c>
      <c r="BD99" s="128">
        <f>'P5 - SO 401.5 - Veřejné o...'!F37</f>
        <v>0</v>
      </c>
      <c r="BE99" s="7"/>
      <c r="BT99" s="129" t="s">
        <v>85</v>
      </c>
      <c r="BV99" s="129" t="s">
        <v>79</v>
      </c>
      <c r="BW99" s="129" t="s">
        <v>99</v>
      </c>
      <c r="BX99" s="129" t="s">
        <v>5</v>
      </c>
      <c r="CL99" s="129" t="s">
        <v>1</v>
      </c>
      <c r="CM99" s="129" t="s">
        <v>87</v>
      </c>
    </row>
    <row r="100" s="7" customFormat="1" ht="24.75" customHeight="1">
      <c r="A100" s="117" t="s">
        <v>81</v>
      </c>
      <c r="B100" s="118"/>
      <c r="C100" s="119"/>
      <c r="D100" s="120" t="s">
        <v>100</v>
      </c>
      <c r="E100" s="120"/>
      <c r="F100" s="120"/>
      <c r="G100" s="120"/>
      <c r="H100" s="120"/>
      <c r="I100" s="121"/>
      <c r="J100" s="120" t="s">
        <v>101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'P6 - SO 401.6 - Veřejné o...'!J30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84</v>
      </c>
      <c r="AR100" s="124"/>
      <c r="AS100" s="125">
        <v>0</v>
      </c>
      <c r="AT100" s="126">
        <f>ROUND(SUM(AV100:AW100),2)</f>
        <v>0</v>
      </c>
      <c r="AU100" s="127">
        <f>'P6 - SO 401.6 - Veřejné o...'!P121</f>
        <v>0</v>
      </c>
      <c r="AV100" s="126">
        <f>'P6 - SO 401.6 - Veřejné o...'!J33</f>
        <v>0</v>
      </c>
      <c r="AW100" s="126">
        <f>'P6 - SO 401.6 - Veřejné o...'!J34</f>
        <v>0</v>
      </c>
      <c r="AX100" s="126">
        <f>'P6 - SO 401.6 - Veřejné o...'!J35</f>
        <v>0</v>
      </c>
      <c r="AY100" s="126">
        <f>'P6 - SO 401.6 - Veřejné o...'!J36</f>
        <v>0</v>
      </c>
      <c r="AZ100" s="126">
        <f>'P6 - SO 401.6 - Veřejné o...'!F33</f>
        <v>0</v>
      </c>
      <c r="BA100" s="126">
        <f>'P6 - SO 401.6 - Veřejné o...'!F34</f>
        <v>0</v>
      </c>
      <c r="BB100" s="126">
        <f>'P6 - SO 401.6 - Veřejné o...'!F35</f>
        <v>0</v>
      </c>
      <c r="BC100" s="126">
        <f>'P6 - SO 401.6 - Veřejné o...'!F36</f>
        <v>0</v>
      </c>
      <c r="BD100" s="128">
        <f>'P6 - SO 401.6 - Veřejné o...'!F37</f>
        <v>0</v>
      </c>
      <c r="BE100" s="7"/>
      <c r="BT100" s="129" t="s">
        <v>85</v>
      </c>
      <c r="BV100" s="129" t="s">
        <v>79</v>
      </c>
      <c r="BW100" s="129" t="s">
        <v>102</v>
      </c>
      <c r="BX100" s="129" t="s">
        <v>5</v>
      </c>
      <c r="CL100" s="129" t="s">
        <v>1</v>
      </c>
      <c r="CM100" s="129" t="s">
        <v>87</v>
      </c>
    </row>
    <row r="101" s="7" customFormat="1" ht="24.75" customHeight="1">
      <c r="A101" s="117" t="s">
        <v>81</v>
      </c>
      <c r="B101" s="118"/>
      <c r="C101" s="119"/>
      <c r="D101" s="120" t="s">
        <v>103</v>
      </c>
      <c r="E101" s="120"/>
      <c r="F101" s="120"/>
      <c r="G101" s="120"/>
      <c r="H101" s="120"/>
      <c r="I101" s="121"/>
      <c r="J101" s="120" t="s">
        <v>104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'P7 - SO 401.7 - Veřejné o...'!J30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84</v>
      </c>
      <c r="AR101" s="124"/>
      <c r="AS101" s="125">
        <v>0</v>
      </c>
      <c r="AT101" s="126">
        <f>ROUND(SUM(AV101:AW101),2)</f>
        <v>0</v>
      </c>
      <c r="AU101" s="127">
        <f>'P7 - SO 401.7 - Veřejné o...'!P123</f>
        <v>0</v>
      </c>
      <c r="AV101" s="126">
        <f>'P7 - SO 401.7 - Veřejné o...'!J33</f>
        <v>0</v>
      </c>
      <c r="AW101" s="126">
        <f>'P7 - SO 401.7 - Veřejné o...'!J34</f>
        <v>0</v>
      </c>
      <c r="AX101" s="126">
        <f>'P7 - SO 401.7 - Veřejné o...'!J35</f>
        <v>0</v>
      </c>
      <c r="AY101" s="126">
        <f>'P7 - SO 401.7 - Veřejné o...'!J36</f>
        <v>0</v>
      </c>
      <c r="AZ101" s="126">
        <f>'P7 - SO 401.7 - Veřejné o...'!F33</f>
        <v>0</v>
      </c>
      <c r="BA101" s="126">
        <f>'P7 - SO 401.7 - Veřejné o...'!F34</f>
        <v>0</v>
      </c>
      <c r="BB101" s="126">
        <f>'P7 - SO 401.7 - Veřejné o...'!F35</f>
        <v>0</v>
      </c>
      <c r="BC101" s="126">
        <f>'P7 - SO 401.7 - Veřejné o...'!F36</f>
        <v>0</v>
      </c>
      <c r="BD101" s="128">
        <f>'P7 - SO 401.7 - Veřejné o...'!F37</f>
        <v>0</v>
      </c>
      <c r="BE101" s="7"/>
      <c r="BT101" s="129" t="s">
        <v>85</v>
      </c>
      <c r="BV101" s="129" t="s">
        <v>79</v>
      </c>
      <c r="BW101" s="129" t="s">
        <v>105</v>
      </c>
      <c r="BX101" s="129" t="s">
        <v>5</v>
      </c>
      <c r="CL101" s="129" t="s">
        <v>1</v>
      </c>
      <c r="CM101" s="129" t="s">
        <v>87</v>
      </c>
    </row>
    <row r="102" s="7" customFormat="1" ht="24.75" customHeight="1">
      <c r="A102" s="117" t="s">
        <v>81</v>
      </c>
      <c r="B102" s="118"/>
      <c r="C102" s="119"/>
      <c r="D102" s="120" t="s">
        <v>106</v>
      </c>
      <c r="E102" s="120"/>
      <c r="F102" s="120"/>
      <c r="G102" s="120"/>
      <c r="H102" s="120"/>
      <c r="I102" s="121"/>
      <c r="J102" s="120" t="s">
        <v>107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2">
        <f>'P8 - SO 401.8 - Veřejné o...'!J30</f>
        <v>0</v>
      </c>
      <c r="AH102" s="121"/>
      <c r="AI102" s="121"/>
      <c r="AJ102" s="121"/>
      <c r="AK102" s="121"/>
      <c r="AL102" s="121"/>
      <c r="AM102" s="121"/>
      <c r="AN102" s="122">
        <f>SUM(AG102,AT102)</f>
        <v>0</v>
      </c>
      <c r="AO102" s="121"/>
      <c r="AP102" s="121"/>
      <c r="AQ102" s="123" t="s">
        <v>84</v>
      </c>
      <c r="AR102" s="124"/>
      <c r="AS102" s="130">
        <v>0</v>
      </c>
      <c r="AT102" s="131">
        <f>ROUND(SUM(AV102:AW102),2)</f>
        <v>0</v>
      </c>
      <c r="AU102" s="132">
        <f>'P8 - SO 401.8 - Veřejné o...'!P123</f>
        <v>0</v>
      </c>
      <c r="AV102" s="131">
        <f>'P8 - SO 401.8 - Veřejné o...'!J33</f>
        <v>0</v>
      </c>
      <c r="AW102" s="131">
        <f>'P8 - SO 401.8 - Veřejné o...'!J34</f>
        <v>0</v>
      </c>
      <c r="AX102" s="131">
        <f>'P8 - SO 401.8 - Veřejné o...'!J35</f>
        <v>0</v>
      </c>
      <c r="AY102" s="131">
        <f>'P8 - SO 401.8 - Veřejné o...'!J36</f>
        <v>0</v>
      </c>
      <c r="AZ102" s="131">
        <f>'P8 - SO 401.8 - Veřejné o...'!F33</f>
        <v>0</v>
      </c>
      <c r="BA102" s="131">
        <f>'P8 - SO 401.8 - Veřejné o...'!F34</f>
        <v>0</v>
      </c>
      <c r="BB102" s="131">
        <f>'P8 - SO 401.8 - Veřejné o...'!F35</f>
        <v>0</v>
      </c>
      <c r="BC102" s="131">
        <f>'P8 - SO 401.8 - Veřejné o...'!F36</f>
        <v>0</v>
      </c>
      <c r="BD102" s="133">
        <f>'P8 - SO 401.8 - Veřejné o...'!F37</f>
        <v>0</v>
      </c>
      <c r="BE102" s="7"/>
      <c r="BT102" s="129" t="s">
        <v>85</v>
      </c>
      <c r="BV102" s="129" t="s">
        <v>79</v>
      </c>
      <c r="BW102" s="129" t="s">
        <v>108</v>
      </c>
      <c r="BX102" s="129" t="s">
        <v>5</v>
      </c>
      <c r="CL102" s="129" t="s">
        <v>1</v>
      </c>
      <c r="CM102" s="129" t="s">
        <v>87</v>
      </c>
    </row>
    <row r="103" s="2" customFormat="1" ht="30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="2" customFormat="1" ht="6.96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42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</sheetData>
  <sheetProtection sheet="1" formatColumns="0" formatRows="0" objects="1" scenarios="1" spinCount="100000" saltValue="LS5/jb2rhGKjKO/C0OJ9JHiz1iBNf0kwZhbPPVlXYT/4xehwDp2i3Mmfilm/MwjEHn8mQaLTDmcZ3vu6TYSDCw==" hashValue="4U9Wn/m/AsCu/TQbUf5Rly0ZesoNXdV1uhafZgD9/bUUbPyR65JJ/sFwEO0HGYk9upmwTLrdJmnnBa0Ra/ODmw==" algorithmName="SHA-512" password="CC35"/>
  <mergeCells count="70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P1 - SO 401.1 - Veřejné o...'!C2" display="/"/>
    <hyperlink ref="A96" location="'P2 - SO 401.2 - Veřejné o...'!C2" display="/"/>
    <hyperlink ref="A97" location="'P3 - SO 401.3 - Veřejné o...'!C2" display="/"/>
    <hyperlink ref="A98" location="'P4 - SO 401.4 - Veřejné o...'!C2" display="/"/>
    <hyperlink ref="A99" location="'P5 - SO 401.5 - Veřejné o...'!C2" display="/"/>
    <hyperlink ref="A100" location="'P6 - SO 401.6 - Veřejné o...'!C2" display="/"/>
    <hyperlink ref="A101" location="'P7 - SO 401.7 - Veřejné o...'!C2" display="/"/>
    <hyperlink ref="A102" location="'P8 - SO 401.8 - Veřejné 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111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ROUND(J121,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ROUND((SUM(BE121:BE204)),  2)</f>
        <v>0</v>
      </c>
      <c r="G33" s="36"/>
      <c r="H33" s="36"/>
      <c r="I33" s="153">
        <v>0.20999999999999999</v>
      </c>
      <c r="J33" s="152">
        <f>ROUND(((SUM(BE121:BE204))*I33),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ROUND((SUM(BF121:BF204)),  2)</f>
        <v>0</v>
      </c>
      <c r="G34" s="36"/>
      <c r="H34" s="36"/>
      <c r="I34" s="153">
        <v>0.14999999999999999</v>
      </c>
      <c r="J34" s="152">
        <f>ROUND(((SUM(BF121:BF204))*I34),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ROUND((SUM(BG121:BG204)),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ROUND((SUM(BH121:BH204)),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ROUND((SUM(BI121:BI204)),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P1 - SO 401.1 - Veřejné osvěltení přechod P1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117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7"/>
      <c r="C98" s="178"/>
      <c r="D98" s="179" t="s">
        <v>118</v>
      </c>
      <c r="E98" s="180"/>
      <c r="F98" s="180"/>
      <c r="G98" s="180"/>
      <c r="H98" s="180"/>
      <c r="I98" s="180"/>
      <c r="J98" s="181">
        <f>J124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83"/>
      <c r="C99" s="184"/>
      <c r="D99" s="185" t="s">
        <v>119</v>
      </c>
      <c r="E99" s="186"/>
      <c r="F99" s="186"/>
      <c r="G99" s="186"/>
      <c r="H99" s="186"/>
      <c r="I99" s="186"/>
      <c r="J99" s="187">
        <f>J125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3"/>
      <c r="C100" s="184"/>
      <c r="D100" s="185" t="s">
        <v>120</v>
      </c>
      <c r="E100" s="186"/>
      <c r="F100" s="186"/>
      <c r="G100" s="186"/>
      <c r="H100" s="186"/>
      <c r="I100" s="186"/>
      <c r="J100" s="187">
        <f>J164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3"/>
      <c r="C101" s="184"/>
      <c r="D101" s="185" t="s">
        <v>121</v>
      </c>
      <c r="E101" s="186"/>
      <c r="F101" s="186"/>
      <c r="G101" s="186"/>
      <c r="H101" s="186"/>
      <c r="I101" s="186"/>
      <c r="J101" s="187">
        <f>J203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="2" customFormat="1" ht="6.96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4.96" customHeight="1">
      <c r="A108" s="36"/>
      <c r="B108" s="37"/>
      <c r="C108" s="21" t="s">
        <v>122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172" t="str">
        <f>E7</f>
        <v>Mikulov, rekonstrukce chodníků a nasvětlení přechodů podél III/525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74" t="str">
        <f>E9</f>
        <v>P1 - SO 401.1 - Veřejné osvěltení přechod P1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Mikulov</v>
      </c>
      <c r="G115" s="38"/>
      <c r="H115" s="38"/>
      <c r="I115" s="30" t="s">
        <v>22</v>
      </c>
      <c r="J115" s="77" t="str">
        <f>IF(J12="","",J12)</f>
        <v>25. 9. 2020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30</v>
      </c>
      <c r="J117" s="34" t="str">
        <f>E21</f>
        <v>PK Sklenář s.r.o.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Ing.Jiří Sklenář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0.32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11" customFormat="1" ht="29.28" customHeight="1">
      <c r="A120" s="189"/>
      <c r="B120" s="190"/>
      <c r="C120" s="191" t="s">
        <v>123</v>
      </c>
      <c r="D120" s="192" t="s">
        <v>62</v>
      </c>
      <c r="E120" s="192" t="s">
        <v>58</v>
      </c>
      <c r="F120" s="192" t="s">
        <v>59</v>
      </c>
      <c r="G120" s="192" t="s">
        <v>124</v>
      </c>
      <c r="H120" s="192" t="s">
        <v>125</v>
      </c>
      <c r="I120" s="192" t="s">
        <v>126</v>
      </c>
      <c r="J120" s="193" t="s">
        <v>114</v>
      </c>
      <c r="K120" s="194" t="s">
        <v>127</v>
      </c>
      <c r="L120" s="195"/>
      <c r="M120" s="98" t="s">
        <v>1</v>
      </c>
      <c r="N120" s="99" t="s">
        <v>41</v>
      </c>
      <c r="O120" s="99" t="s">
        <v>128</v>
      </c>
      <c r="P120" s="99" t="s">
        <v>129</v>
      </c>
      <c r="Q120" s="99" t="s">
        <v>130</v>
      </c>
      <c r="R120" s="99" t="s">
        <v>131</v>
      </c>
      <c r="S120" s="99" t="s">
        <v>132</v>
      </c>
      <c r="T120" s="100" t="s">
        <v>133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="2" customFormat="1" ht="22.8" customHeight="1">
      <c r="A121" s="36"/>
      <c r="B121" s="37"/>
      <c r="C121" s="105" t="s">
        <v>134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P122+P124</f>
        <v>0</v>
      </c>
      <c r="Q121" s="102"/>
      <c r="R121" s="198">
        <f>R122+R124</f>
        <v>6.2841644199999998</v>
      </c>
      <c r="S121" s="102"/>
      <c r="T121" s="199">
        <f>T122+T124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BK122+BK124</f>
        <v>0</v>
      </c>
    </row>
    <row r="122" s="12" customFormat="1" ht="25.92" customHeight="1">
      <c r="A122" s="12"/>
      <c r="B122" s="201"/>
      <c r="C122" s="202"/>
      <c r="D122" s="203" t="s">
        <v>76</v>
      </c>
      <c r="E122" s="204" t="s">
        <v>135</v>
      </c>
      <c r="F122" s="204" t="s">
        <v>136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76</v>
      </c>
      <c r="AU122" s="213" t="s">
        <v>77</v>
      </c>
      <c r="AY122" s="212" t="s">
        <v>137</v>
      </c>
      <c r="BK122" s="214">
        <f>BK123</f>
        <v>0</v>
      </c>
    </row>
    <row r="123" s="2" customFormat="1" ht="24.15" customHeight="1">
      <c r="A123" s="36"/>
      <c r="B123" s="37"/>
      <c r="C123" s="215" t="s">
        <v>85</v>
      </c>
      <c r="D123" s="215" t="s">
        <v>138</v>
      </c>
      <c r="E123" s="216" t="s">
        <v>139</v>
      </c>
      <c r="F123" s="217" t="s">
        <v>140</v>
      </c>
      <c r="G123" s="218" t="s">
        <v>141</v>
      </c>
      <c r="H123" s="219">
        <v>56</v>
      </c>
      <c r="I123" s="220"/>
      <c r="J123" s="221">
        <f>ROUND(I123*H123,2)</f>
        <v>0</v>
      </c>
      <c r="K123" s="222"/>
      <c r="L123" s="42"/>
      <c r="M123" s="223" t="s">
        <v>1</v>
      </c>
      <c r="N123" s="224" t="s">
        <v>42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142</v>
      </c>
      <c r="AT123" s="227" t="s">
        <v>138</v>
      </c>
      <c r="AU123" s="227" t="s">
        <v>85</v>
      </c>
      <c r="AY123" s="15" t="s">
        <v>137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85</v>
      </c>
      <c r="BK123" s="228">
        <f>ROUND(I123*H123,2)</f>
        <v>0</v>
      </c>
      <c r="BL123" s="15" t="s">
        <v>142</v>
      </c>
      <c r="BM123" s="227" t="s">
        <v>143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144</v>
      </c>
      <c r="F124" s="204" t="s">
        <v>145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P125+P164+P203</f>
        <v>0</v>
      </c>
      <c r="Q124" s="209"/>
      <c r="R124" s="210">
        <f>R125+R164+R203</f>
        <v>6.2841644199999998</v>
      </c>
      <c r="S124" s="209"/>
      <c r="T124" s="211">
        <f>T125+T164+T203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146</v>
      </c>
      <c r="AT124" s="213" t="s">
        <v>76</v>
      </c>
      <c r="AU124" s="213" t="s">
        <v>77</v>
      </c>
      <c r="AY124" s="212" t="s">
        <v>137</v>
      </c>
      <c r="BK124" s="214">
        <f>BK125+BK164+BK203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147</v>
      </c>
      <c r="F125" s="229" t="s">
        <v>148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SUM(P126:P163)</f>
        <v>0</v>
      </c>
      <c r="Q125" s="209"/>
      <c r="R125" s="210">
        <f>SUM(R126:R163)</f>
        <v>0.10336000000000001</v>
      </c>
      <c r="S125" s="209"/>
      <c r="T125" s="211">
        <f>SUM(T126:T163)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146</v>
      </c>
      <c r="AT125" s="213" t="s">
        <v>76</v>
      </c>
      <c r="AU125" s="213" t="s">
        <v>85</v>
      </c>
      <c r="AY125" s="212" t="s">
        <v>137</v>
      </c>
      <c r="BK125" s="214">
        <f>SUM(BK126:BK163)</f>
        <v>0</v>
      </c>
    </row>
    <row r="126" s="2" customFormat="1" ht="24.15" customHeight="1">
      <c r="A126" s="36"/>
      <c r="B126" s="37"/>
      <c r="C126" s="215" t="s">
        <v>87</v>
      </c>
      <c r="D126" s="215" t="s">
        <v>138</v>
      </c>
      <c r="E126" s="216" t="s">
        <v>149</v>
      </c>
      <c r="F126" s="217" t="s">
        <v>150</v>
      </c>
      <c r="G126" s="218" t="s">
        <v>141</v>
      </c>
      <c r="H126" s="219">
        <v>56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142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142</v>
      </c>
      <c r="BM126" s="227" t="s">
        <v>151</v>
      </c>
    </row>
    <row r="127" s="2" customFormat="1" ht="24.15" customHeight="1">
      <c r="A127" s="36"/>
      <c r="B127" s="37"/>
      <c r="C127" s="231" t="s">
        <v>146</v>
      </c>
      <c r="D127" s="231" t="s">
        <v>144</v>
      </c>
      <c r="E127" s="232" t="s">
        <v>152</v>
      </c>
      <c r="F127" s="233" t="s">
        <v>153</v>
      </c>
      <c r="G127" s="234" t="s">
        <v>141</v>
      </c>
      <c r="H127" s="235">
        <v>56</v>
      </c>
      <c r="I127" s="236"/>
      <c r="J127" s="237">
        <f>ROUND(I127*H127,2)</f>
        <v>0</v>
      </c>
      <c r="K127" s="238"/>
      <c r="L127" s="239"/>
      <c r="M127" s="240" t="s">
        <v>1</v>
      </c>
      <c r="N127" s="241" t="s">
        <v>42</v>
      </c>
      <c r="O127" s="89"/>
      <c r="P127" s="225">
        <f>O127*H127</f>
        <v>0</v>
      </c>
      <c r="Q127" s="225">
        <v>0.00035</v>
      </c>
      <c r="R127" s="225">
        <f>Q127*H127</f>
        <v>0.019599999999999999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154</v>
      </c>
      <c r="AT127" s="227" t="s">
        <v>144</v>
      </c>
      <c r="AU127" s="227" t="s">
        <v>87</v>
      </c>
      <c r="AY127" s="15" t="s">
        <v>137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85</v>
      </c>
      <c r="BK127" s="228">
        <f>ROUND(I127*H127,2)</f>
        <v>0</v>
      </c>
      <c r="BL127" s="15" t="s">
        <v>155</v>
      </c>
      <c r="BM127" s="227" t="s">
        <v>156</v>
      </c>
    </row>
    <row r="128" s="2" customFormat="1" ht="33" customHeight="1">
      <c r="A128" s="36"/>
      <c r="B128" s="37"/>
      <c r="C128" s="215" t="s">
        <v>157</v>
      </c>
      <c r="D128" s="215" t="s">
        <v>138</v>
      </c>
      <c r="E128" s="216" t="s">
        <v>158</v>
      </c>
      <c r="F128" s="217" t="s">
        <v>159</v>
      </c>
      <c r="G128" s="218" t="s">
        <v>160</v>
      </c>
      <c r="H128" s="219">
        <v>5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42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142</v>
      </c>
      <c r="AT128" s="227" t="s">
        <v>138</v>
      </c>
      <c r="AU128" s="227" t="s">
        <v>87</v>
      </c>
      <c r="AY128" s="15" t="s">
        <v>137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85</v>
      </c>
      <c r="BK128" s="228">
        <f>ROUND(I128*H128,2)</f>
        <v>0</v>
      </c>
      <c r="BL128" s="15" t="s">
        <v>142</v>
      </c>
      <c r="BM128" s="227" t="s">
        <v>161</v>
      </c>
    </row>
    <row r="129" s="2" customFormat="1" ht="24.15" customHeight="1">
      <c r="A129" s="36"/>
      <c r="B129" s="37"/>
      <c r="C129" s="215" t="s">
        <v>162</v>
      </c>
      <c r="D129" s="215" t="s">
        <v>138</v>
      </c>
      <c r="E129" s="216" t="s">
        <v>163</v>
      </c>
      <c r="F129" s="217" t="s">
        <v>164</v>
      </c>
      <c r="G129" s="218" t="s">
        <v>160</v>
      </c>
      <c r="H129" s="219">
        <v>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42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142</v>
      </c>
      <c r="AT129" s="227" t="s">
        <v>138</v>
      </c>
      <c r="AU129" s="227" t="s">
        <v>87</v>
      </c>
      <c r="AY129" s="15" t="s">
        <v>137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85</v>
      </c>
      <c r="BK129" s="228">
        <f>ROUND(I129*H129,2)</f>
        <v>0</v>
      </c>
      <c r="BL129" s="15" t="s">
        <v>142</v>
      </c>
      <c r="BM129" s="227" t="s">
        <v>165</v>
      </c>
    </row>
    <row r="130" s="2" customFormat="1" ht="24.15" customHeight="1">
      <c r="A130" s="36"/>
      <c r="B130" s="37"/>
      <c r="C130" s="231" t="s">
        <v>166</v>
      </c>
      <c r="D130" s="231" t="s">
        <v>144</v>
      </c>
      <c r="E130" s="232" t="s">
        <v>167</v>
      </c>
      <c r="F130" s="233" t="s">
        <v>168</v>
      </c>
      <c r="G130" s="234" t="s">
        <v>160</v>
      </c>
      <c r="H130" s="235">
        <v>2</v>
      </c>
      <c r="I130" s="236"/>
      <c r="J130" s="237">
        <f>ROUND(I130*H130,2)</f>
        <v>0</v>
      </c>
      <c r="K130" s="238"/>
      <c r="L130" s="239"/>
      <c r="M130" s="240" t="s">
        <v>1</v>
      </c>
      <c r="N130" s="241" t="s">
        <v>42</v>
      </c>
      <c r="O130" s="89"/>
      <c r="P130" s="225">
        <f>O130*H130</f>
        <v>0</v>
      </c>
      <c r="Q130" s="225">
        <v>0.0074999999999999997</v>
      </c>
      <c r="R130" s="225">
        <f>Q130*H130</f>
        <v>0.014999999999999999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169</v>
      </c>
      <c r="AT130" s="227" t="s">
        <v>144</v>
      </c>
      <c r="AU130" s="227" t="s">
        <v>87</v>
      </c>
      <c r="AY130" s="15" t="s">
        <v>137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85</v>
      </c>
      <c r="BK130" s="228">
        <f>ROUND(I130*H130,2)</f>
        <v>0</v>
      </c>
      <c r="BL130" s="15" t="s">
        <v>169</v>
      </c>
      <c r="BM130" s="227" t="s">
        <v>170</v>
      </c>
    </row>
    <row r="131" s="2" customFormat="1" ht="24.15" customHeight="1">
      <c r="A131" s="36"/>
      <c r="B131" s="37"/>
      <c r="C131" s="215" t="s">
        <v>171</v>
      </c>
      <c r="D131" s="215" t="s">
        <v>138</v>
      </c>
      <c r="E131" s="216" t="s">
        <v>172</v>
      </c>
      <c r="F131" s="217" t="s">
        <v>173</v>
      </c>
      <c r="G131" s="218" t="s">
        <v>160</v>
      </c>
      <c r="H131" s="219">
        <v>2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42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142</v>
      </c>
      <c r="AT131" s="227" t="s">
        <v>138</v>
      </c>
      <c r="AU131" s="227" t="s">
        <v>87</v>
      </c>
      <c r="AY131" s="15" t="s">
        <v>137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85</v>
      </c>
      <c r="BK131" s="228">
        <f>ROUND(I131*H131,2)</f>
        <v>0</v>
      </c>
      <c r="BL131" s="15" t="s">
        <v>142</v>
      </c>
      <c r="BM131" s="227" t="s">
        <v>174</v>
      </c>
    </row>
    <row r="132" s="2" customFormat="1" ht="24.15" customHeight="1">
      <c r="A132" s="36"/>
      <c r="B132" s="37"/>
      <c r="C132" s="231" t="s">
        <v>175</v>
      </c>
      <c r="D132" s="231" t="s">
        <v>144</v>
      </c>
      <c r="E132" s="232" t="s">
        <v>176</v>
      </c>
      <c r="F132" s="233" t="s">
        <v>177</v>
      </c>
      <c r="G132" s="234" t="s">
        <v>178</v>
      </c>
      <c r="H132" s="235">
        <v>2</v>
      </c>
      <c r="I132" s="236"/>
      <c r="J132" s="237">
        <f>ROUND(I132*H132,2)</f>
        <v>0</v>
      </c>
      <c r="K132" s="238"/>
      <c r="L132" s="239"/>
      <c r="M132" s="240" t="s">
        <v>1</v>
      </c>
      <c r="N132" s="241" t="s">
        <v>42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179</v>
      </c>
      <c r="AT132" s="227" t="s">
        <v>144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142</v>
      </c>
      <c r="BM132" s="227" t="s">
        <v>180</v>
      </c>
    </row>
    <row r="133" s="2" customFormat="1" ht="24.15" customHeight="1">
      <c r="A133" s="36"/>
      <c r="B133" s="37"/>
      <c r="C133" s="215" t="s">
        <v>181</v>
      </c>
      <c r="D133" s="215" t="s">
        <v>138</v>
      </c>
      <c r="E133" s="216" t="s">
        <v>182</v>
      </c>
      <c r="F133" s="217" t="s">
        <v>183</v>
      </c>
      <c r="G133" s="218" t="s">
        <v>160</v>
      </c>
      <c r="H133" s="219">
        <v>2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42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142</v>
      </c>
      <c r="AT133" s="227" t="s">
        <v>138</v>
      </c>
      <c r="AU133" s="227" t="s">
        <v>87</v>
      </c>
      <c r="AY133" s="15" t="s">
        <v>137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85</v>
      </c>
      <c r="BK133" s="228">
        <f>ROUND(I133*H133,2)</f>
        <v>0</v>
      </c>
      <c r="BL133" s="15" t="s">
        <v>142</v>
      </c>
      <c r="BM133" s="227" t="s">
        <v>184</v>
      </c>
    </row>
    <row r="134" s="2" customFormat="1" ht="24.15" customHeight="1">
      <c r="A134" s="36"/>
      <c r="B134" s="37"/>
      <c r="C134" s="231" t="s">
        <v>185</v>
      </c>
      <c r="D134" s="231" t="s">
        <v>144</v>
      </c>
      <c r="E134" s="232" t="s">
        <v>186</v>
      </c>
      <c r="F134" s="233" t="s">
        <v>187</v>
      </c>
      <c r="G134" s="234" t="s">
        <v>178</v>
      </c>
      <c r="H134" s="235">
        <v>2</v>
      </c>
      <c r="I134" s="236"/>
      <c r="J134" s="237">
        <f>ROUND(I134*H134,2)</f>
        <v>0</v>
      </c>
      <c r="K134" s="238"/>
      <c r="L134" s="239"/>
      <c r="M134" s="240" t="s">
        <v>1</v>
      </c>
      <c r="N134" s="241" t="s">
        <v>42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169</v>
      </c>
      <c r="AT134" s="227" t="s">
        <v>144</v>
      </c>
      <c r="AU134" s="227" t="s">
        <v>87</v>
      </c>
      <c r="AY134" s="15" t="s">
        <v>137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85</v>
      </c>
      <c r="BK134" s="228">
        <f>ROUND(I134*H134,2)</f>
        <v>0</v>
      </c>
      <c r="BL134" s="15" t="s">
        <v>169</v>
      </c>
      <c r="BM134" s="227" t="s">
        <v>188</v>
      </c>
    </row>
    <row r="135" s="2" customFormat="1" ht="16.5" customHeight="1">
      <c r="A135" s="36"/>
      <c r="B135" s="37"/>
      <c r="C135" s="215" t="s">
        <v>189</v>
      </c>
      <c r="D135" s="215" t="s">
        <v>138</v>
      </c>
      <c r="E135" s="216" t="s">
        <v>190</v>
      </c>
      <c r="F135" s="217" t="s">
        <v>191</v>
      </c>
      <c r="G135" s="218" t="s">
        <v>160</v>
      </c>
      <c r="H135" s="219">
        <v>2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42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142</v>
      </c>
      <c r="AT135" s="227" t="s">
        <v>138</v>
      </c>
      <c r="AU135" s="227" t="s">
        <v>87</v>
      </c>
      <c r="AY135" s="15" t="s">
        <v>137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85</v>
      </c>
      <c r="BK135" s="228">
        <f>ROUND(I135*H135,2)</f>
        <v>0</v>
      </c>
      <c r="BL135" s="15" t="s">
        <v>142</v>
      </c>
      <c r="BM135" s="227" t="s">
        <v>192</v>
      </c>
    </row>
    <row r="136" s="2" customFormat="1" ht="24.15" customHeight="1">
      <c r="A136" s="36"/>
      <c r="B136" s="37"/>
      <c r="C136" s="231" t="s">
        <v>193</v>
      </c>
      <c r="D136" s="231" t="s">
        <v>144</v>
      </c>
      <c r="E136" s="232" t="s">
        <v>194</v>
      </c>
      <c r="F136" s="233" t="s">
        <v>195</v>
      </c>
      <c r="G136" s="234" t="s">
        <v>178</v>
      </c>
      <c r="H136" s="235">
        <v>2</v>
      </c>
      <c r="I136" s="236"/>
      <c r="J136" s="237">
        <f>ROUND(I136*H136,2)</f>
        <v>0</v>
      </c>
      <c r="K136" s="238"/>
      <c r="L136" s="239"/>
      <c r="M136" s="240" t="s">
        <v>1</v>
      </c>
      <c r="N136" s="241" t="s">
        <v>42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179</v>
      </c>
      <c r="AT136" s="227" t="s">
        <v>144</v>
      </c>
      <c r="AU136" s="227" t="s">
        <v>87</v>
      </c>
      <c r="AY136" s="15" t="s">
        <v>137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85</v>
      </c>
      <c r="BK136" s="228">
        <f>ROUND(I136*H136,2)</f>
        <v>0</v>
      </c>
      <c r="BL136" s="15" t="s">
        <v>142</v>
      </c>
      <c r="BM136" s="227" t="s">
        <v>196</v>
      </c>
    </row>
    <row r="137" s="2" customFormat="1" ht="16.5" customHeight="1">
      <c r="A137" s="36"/>
      <c r="B137" s="37"/>
      <c r="C137" s="231" t="s">
        <v>197</v>
      </c>
      <c r="D137" s="231" t="s">
        <v>144</v>
      </c>
      <c r="E137" s="232" t="s">
        <v>198</v>
      </c>
      <c r="F137" s="233" t="s">
        <v>199</v>
      </c>
      <c r="G137" s="234" t="s">
        <v>141</v>
      </c>
      <c r="H137" s="235">
        <v>17</v>
      </c>
      <c r="I137" s="236"/>
      <c r="J137" s="237">
        <f>ROUND(I137*H137,2)</f>
        <v>0</v>
      </c>
      <c r="K137" s="238"/>
      <c r="L137" s="239"/>
      <c r="M137" s="240" t="s">
        <v>1</v>
      </c>
      <c r="N137" s="241" t="s">
        <v>42</v>
      </c>
      <c r="O137" s="89"/>
      <c r="P137" s="225">
        <f>O137*H137</f>
        <v>0</v>
      </c>
      <c r="Q137" s="225">
        <v>0.00012</v>
      </c>
      <c r="R137" s="225">
        <f>Q137*H137</f>
        <v>0.0020400000000000001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179</v>
      </c>
      <c r="AT137" s="227" t="s">
        <v>144</v>
      </c>
      <c r="AU137" s="227" t="s">
        <v>87</v>
      </c>
      <c r="AY137" s="15" t="s">
        <v>137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85</v>
      </c>
      <c r="BK137" s="228">
        <f>ROUND(I137*H137,2)</f>
        <v>0</v>
      </c>
      <c r="BL137" s="15" t="s">
        <v>142</v>
      </c>
      <c r="BM137" s="227" t="s">
        <v>200</v>
      </c>
    </row>
    <row r="138" s="13" customFormat="1">
      <c r="A138" s="13"/>
      <c r="B138" s="242"/>
      <c r="C138" s="243"/>
      <c r="D138" s="244" t="s">
        <v>201</v>
      </c>
      <c r="E138" s="245" t="s">
        <v>1</v>
      </c>
      <c r="F138" s="246" t="s">
        <v>202</v>
      </c>
      <c r="G138" s="243"/>
      <c r="H138" s="247">
        <v>17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201</v>
      </c>
      <c r="AU138" s="253" t="s">
        <v>87</v>
      </c>
      <c r="AV138" s="13" t="s">
        <v>87</v>
      </c>
      <c r="AW138" s="13" t="s">
        <v>32</v>
      </c>
      <c r="AX138" s="13" t="s">
        <v>85</v>
      </c>
      <c r="AY138" s="253" t="s">
        <v>137</v>
      </c>
    </row>
    <row r="139" s="2" customFormat="1" ht="33" customHeight="1">
      <c r="A139" s="36"/>
      <c r="B139" s="37"/>
      <c r="C139" s="215" t="s">
        <v>203</v>
      </c>
      <c r="D139" s="215" t="s">
        <v>138</v>
      </c>
      <c r="E139" s="216" t="s">
        <v>204</v>
      </c>
      <c r="F139" s="217" t="s">
        <v>205</v>
      </c>
      <c r="G139" s="218" t="s">
        <v>141</v>
      </c>
      <c r="H139" s="219">
        <v>32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42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142</v>
      </c>
      <c r="AT139" s="227" t="s">
        <v>138</v>
      </c>
      <c r="AU139" s="227" t="s">
        <v>87</v>
      </c>
      <c r="AY139" s="15" t="s">
        <v>137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85</v>
      </c>
      <c r="BK139" s="228">
        <f>ROUND(I139*H139,2)</f>
        <v>0</v>
      </c>
      <c r="BL139" s="15" t="s">
        <v>142</v>
      </c>
      <c r="BM139" s="227" t="s">
        <v>206</v>
      </c>
    </row>
    <row r="140" s="13" customFormat="1">
      <c r="A140" s="13"/>
      <c r="B140" s="242"/>
      <c r="C140" s="243"/>
      <c r="D140" s="244" t="s">
        <v>201</v>
      </c>
      <c r="E140" s="245" t="s">
        <v>1</v>
      </c>
      <c r="F140" s="246" t="s">
        <v>207</v>
      </c>
      <c r="G140" s="243"/>
      <c r="H140" s="247">
        <v>30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201</v>
      </c>
      <c r="AU140" s="253" t="s">
        <v>87</v>
      </c>
      <c r="AV140" s="13" t="s">
        <v>87</v>
      </c>
      <c r="AW140" s="13" t="s">
        <v>32</v>
      </c>
      <c r="AX140" s="13" t="s">
        <v>77</v>
      </c>
      <c r="AY140" s="253" t="s">
        <v>137</v>
      </c>
    </row>
    <row r="141" s="13" customFormat="1">
      <c r="A141" s="13"/>
      <c r="B141" s="242"/>
      <c r="C141" s="243"/>
      <c r="D141" s="244" t="s">
        <v>201</v>
      </c>
      <c r="E141" s="245" t="s">
        <v>1</v>
      </c>
      <c r="F141" s="246" t="s">
        <v>208</v>
      </c>
      <c r="G141" s="243"/>
      <c r="H141" s="247">
        <v>2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201</v>
      </c>
      <c r="AU141" s="253" t="s">
        <v>87</v>
      </c>
      <c r="AV141" s="13" t="s">
        <v>87</v>
      </c>
      <c r="AW141" s="13" t="s">
        <v>32</v>
      </c>
      <c r="AX141" s="13" t="s">
        <v>77</v>
      </c>
      <c r="AY141" s="253" t="s">
        <v>137</v>
      </c>
    </row>
    <row r="142" s="2" customFormat="1" ht="16.5" customHeight="1">
      <c r="A142" s="36"/>
      <c r="B142" s="37"/>
      <c r="C142" s="231" t="s">
        <v>8</v>
      </c>
      <c r="D142" s="231" t="s">
        <v>144</v>
      </c>
      <c r="E142" s="232" t="s">
        <v>209</v>
      </c>
      <c r="F142" s="233" t="s">
        <v>210</v>
      </c>
      <c r="G142" s="234" t="s">
        <v>211</v>
      </c>
      <c r="H142" s="235">
        <v>19.84</v>
      </c>
      <c r="I142" s="236"/>
      <c r="J142" s="237">
        <f>ROUND(I142*H142,2)</f>
        <v>0</v>
      </c>
      <c r="K142" s="238"/>
      <c r="L142" s="239"/>
      <c r="M142" s="240" t="s">
        <v>1</v>
      </c>
      <c r="N142" s="241" t="s">
        <v>42</v>
      </c>
      <c r="O142" s="89"/>
      <c r="P142" s="225">
        <f>O142*H142</f>
        <v>0</v>
      </c>
      <c r="Q142" s="225">
        <v>0.001</v>
      </c>
      <c r="R142" s="225">
        <f>Q142*H142</f>
        <v>0.01984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179</v>
      </c>
      <c r="AT142" s="227" t="s">
        <v>144</v>
      </c>
      <c r="AU142" s="227" t="s">
        <v>87</v>
      </c>
      <c r="AY142" s="15" t="s">
        <v>137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85</v>
      </c>
      <c r="BK142" s="228">
        <f>ROUND(I142*H142,2)</f>
        <v>0</v>
      </c>
      <c r="BL142" s="15" t="s">
        <v>142</v>
      </c>
      <c r="BM142" s="227" t="s">
        <v>212</v>
      </c>
    </row>
    <row r="143" s="13" customFormat="1">
      <c r="A143" s="13"/>
      <c r="B143" s="242"/>
      <c r="C143" s="243"/>
      <c r="D143" s="244" t="s">
        <v>201</v>
      </c>
      <c r="E143" s="245" t="s">
        <v>1</v>
      </c>
      <c r="F143" s="246" t="s">
        <v>213</v>
      </c>
      <c r="G143" s="243"/>
      <c r="H143" s="247">
        <v>19.84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201</v>
      </c>
      <c r="AU143" s="253" t="s">
        <v>87</v>
      </c>
      <c r="AV143" s="13" t="s">
        <v>87</v>
      </c>
      <c r="AW143" s="13" t="s">
        <v>32</v>
      </c>
      <c r="AX143" s="13" t="s">
        <v>85</v>
      </c>
      <c r="AY143" s="253" t="s">
        <v>137</v>
      </c>
    </row>
    <row r="144" s="2" customFormat="1" ht="16.5" customHeight="1">
      <c r="A144" s="36"/>
      <c r="B144" s="37"/>
      <c r="C144" s="215" t="s">
        <v>155</v>
      </c>
      <c r="D144" s="215" t="s">
        <v>138</v>
      </c>
      <c r="E144" s="216" t="s">
        <v>214</v>
      </c>
      <c r="F144" s="217" t="s">
        <v>215</v>
      </c>
      <c r="G144" s="218" t="s">
        <v>160</v>
      </c>
      <c r="H144" s="219">
        <v>6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42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142</v>
      </c>
      <c r="AT144" s="227" t="s">
        <v>138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142</v>
      </c>
      <c r="BM144" s="227" t="s">
        <v>216</v>
      </c>
    </row>
    <row r="145" s="2" customFormat="1" ht="16.5" customHeight="1">
      <c r="A145" s="36"/>
      <c r="B145" s="37"/>
      <c r="C145" s="231" t="s">
        <v>217</v>
      </c>
      <c r="D145" s="231" t="s">
        <v>144</v>
      </c>
      <c r="E145" s="232" t="s">
        <v>218</v>
      </c>
      <c r="F145" s="233" t="s">
        <v>219</v>
      </c>
      <c r="G145" s="234" t="s">
        <v>160</v>
      </c>
      <c r="H145" s="235">
        <v>6</v>
      </c>
      <c r="I145" s="236"/>
      <c r="J145" s="237">
        <f>ROUND(I145*H145,2)</f>
        <v>0</v>
      </c>
      <c r="K145" s="238"/>
      <c r="L145" s="239"/>
      <c r="M145" s="240" t="s">
        <v>1</v>
      </c>
      <c r="N145" s="241" t="s">
        <v>42</v>
      </c>
      <c r="O145" s="89"/>
      <c r="P145" s="225">
        <f>O145*H145</f>
        <v>0</v>
      </c>
      <c r="Q145" s="225">
        <v>0.00023000000000000001</v>
      </c>
      <c r="R145" s="225">
        <f>Q145*H145</f>
        <v>0.0013800000000000002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179</v>
      </c>
      <c r="AT145" s="227" t="s">
        <v>144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220</v>
      </c>
    </row>
    <row r="146" s="2" customFormat="1" ht="24.15" customHeight="1">
      <c r="A146" s="36"/>
      <c r="B146" s="37"/>
      <c r="C146" s="215" t="s">
        <v>221</v>
      </c>
      <c r="D146" s="215" t="s">
        <v>138</v>
      </c>
      <c r="E146" s="216" t="s">
        <v>222</v>
      </c>
      <c r="F146" s="217" t="s">
        <v>223</v>
      </c>
      <c r="G146" s="218" t="s">
        <v>160</v>
      </c>
      <c r="H146" s="219">
        <v>1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42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142</v>
      </c>
      <c r="AT146" s="227" t="s">
        <v>138</v>
      </c>
      <c r="AU146" s="227" t="s">
        <v>87</v>
      </c>
      <c r="AY146" s="15" t="s">
        <v>137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85</v>
      </c>
      <c r="BK146" s="228">
        <f>ROUND(I146*H146,2)</f>
        <v>0</v>
      </c>
      <c r="BL146" s="15" t="s">
        <v>142</v>
      </c>
      <c r="BM146" s="227" t="s">
        <v>224</v>
      </c>
    </row>
    <row r="147" s="2" customFormat="1" ht="24.15" customHeight="1">
      <c r="A147" s="36"/>
      <c r="B147" s="37"/>
      <c r="C147" s="215" t="s">
        <v>225</v>
      </c>
      <c r="D147" s="215" t="s">
        <v>138</v>
      </c>
      <c r="E147" s="216" t="s">
        <v>226</v>
      </c>
      <c r="F147" s="217" t="s">
        <v>227</v>
      </c>
      <c r="G147" s="218" t="s">
        <v>160</v>
      </c>
      <c r="H147" s="219">
        <v>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42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142</v>
      </c>
      <c r="AT147" s="227" t="s">
        <v>138</v>
      </c>
      <c r="AU147" s="227" t="s">
        <v>87</v>
      </c>
      <c r="AY147" s="15" t="s">
        <v>137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85</v>
      </c>
      <c r="BK147" s="228">
        <f>ROUND(I147*H147,2)</f>
        <v>0</v>
      </c>
      <c r="BL147" s="15" t="s">
        <v>142</v>
      </c>
      <c r="BM147" s="227" t="s">
        <v>228</v>
      </c>
    </row>
    <row r="148" s="2" customFormat="1" ht="24.15" customHeight="1">
      <c r="A148" s="36"/>
      <c r="B148" s="37"/>
      <c r="C148" s="215" t="s">
        <v>229</v>
      </c>
      <c r="D148" s="215" t="s">
        <v>138</v>
      </c>
      <c r="E148" s="216" t="s">
        <v>230</v>
      </c>
      <c r="F148" s="217" t="s">
        <v>231</v>
      </c>
      <c r="G148" s="218" t="s">
        <v>160</v>
      </c>
      <c r="H148" s="219">
        <v>1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42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142</v>
      </c>
      <c r="AT148" s="227" t="s">
        <v>138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142</v>
      </c>
      <c r="BM148" s="227" t="s">
        <v>232</v>
      </c>
    </row>
    <row r="149" s="2" customFormat="1" ht="21.75" customHeight="1">
      <c r="A149" s="36"/>
      <c r="B149" s="37"/>
      <c r="C149" s="215" t="s">
        <v>7</v>
      </c>
      <c r="D149" s="215" t="s">
        <v>138</v>
      </c>
      <c r="E149" s="216" t="s">
        <v>233</v>
      </c>
      <c r="F149" s="217" t="s">
        <v>234</v>
      </c>
      <c r="G149" s="218" t="s">
        <v>235</v>
      </c>
      <c r="H149" s="219">
        <v>1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42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142</v>
      </c>
      <c r="AT149" s="227" t="s">
        <v>138</v>
      </c>
      <c r="AU149" s="227" t="s">
        <v>87</v>
      </c>
      <c r="AY149" s="15" t="s">
        <v>137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85</v>
      </c>
      <c r="BK149" s="228">
        <f>ROUND(I149*H149,2)</f>
        <v>0</v>
      </c>
      <c r="BL149" s="15" t="s">
        <v>142</v>
      </c>
      <c r="BM149" s="227" t="s">
        <v>236</v>
      </c>
    </row>
    <row r="150" s="2" customFormat="1" ht="33" customHeight="1">
      <c r="A150" s="36"/>
      <c r="B150" s="37"/>
      <c r="C150" s="215" t="s">
        <v>237</v>
      </c>
      <c r="D150" s="215" t="s">
        <v>138</v>
      </c>
      <c r="E150" s="216" t="s">
        <v>238</v>
      </c>
      <c r="F150" s="217" t="s">
        <v>239</v>
      </c>
      <c r="G150" s="218" t="s">
        <v>141</v>
      </c>
      <c r="H150" s="219">
        <v>56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42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142</v>
      </c>
      <c r="AT150" s="227" t="s">
        <v>138</v>
      </c>
      <c r="AU150" s="227" t="s">
        <v>87</v>
      </c>
      <c r="AY150" s="15" t="s">
        <v>137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85</v>
      </c>
      <c r="BK150" s="228">
        <f>ROUND(I150*H150,2)</f>
        <v>0</v>
      </c>
      <c r="BL150" s="15" t="s">
        <v>142</v>
      </c>
      <c r="BM150" s="227" t="s">
        <v>240</v>
      </c>
    </row>
    <row r="151" s="13" customFormat="1">
      <c r="A151" s="13"/>
      <c r="B151" s="242"/>
      <c r="C151" s="243"/>
      <c r="D151" s="244" t="s">
        <v>201</v>
      </c>
      <c r="E151" s="245" t="s">
        <v>1</v>
      </c>
      <c r="F151" s="246" t="s">
        <v>241</v>
      </c>
      <c r="G151" s="243"/>
      <c r="H151" s="247">
        <v>40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201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137</v>
      </c>
    </row>
    <row r="152" s="13" customFormat="1">
      <c r="A152" s="13"/>
      <c r="B152" s="242"/>
      <c r="C152" s="243"/>
      <c r="D152" s="244" t="s">
        <v>201</v>
      </c>
      <c r="E152" s="245" t="s">
        <v>1</v>
      </c>
      <c r="F152" s="246" t="s">
        <v>242</v>
      </c>
      <c r="G152" s="243"/>
      <c r="H152" s="247">
        <v>6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201</v>
      </c>
      <c r="AU152" s="253" t="s">
        <v>87</v>
      </c>
      <c r="AV152" s="13" t="s">
        <v>87</v>
      </c>
      <c r="AW152" s="13" t="s">
        <v>32</v>
      </c>
      <c r="AX152" s="13" t="s">
        <v>77</v>
      </c>
      <c r="AY152" s="253" t="s">
        <v>137</v>
      </c>
    </row>
    <row r="153" s="13" customFormat="1">
      <c r="A153" s="13"/>
      <c r="B153" s="242"/>
      <c r="C153" s="243"/>
      <c r="D153" s="244" t="s">
        <v>201</v>
      </c>
      <c r="E153" s="245" t="s">
        <v>1</v>
      </c>
      <c r="F153" s="246" t="s">
        <v>243</v>
      </c>
      <c r="G153" s="243"/>
      <c r="H153" s="247">
        <v>10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201</v>
      </c>
      <c r="AU153" s="253" t="s">
        <v>87</v>
      </c>
      <c r="AV153" s="13" t="s">
        <v>87</v>
      </c>
      <c r="AW153" s="13" t="s">
        <v>32</v>
      </c>
      <c r="AX153" s="13" t="s">
        <v>77</v>
      </c>
      <c r="AY153" s="253" t="s">
        <v>137</v>
      </c>
    </row>
    <row r="154" s="2" customFormat="1" ht="16.5" customHeight="1">
      <c r="A154" s="36"/>
      <c r="B154" s="37"/>
      <c r="C154" s="231" t="s">
        <v>244</v>
      </c>
      <c r="D154" s="231" t="s">
        <v>144</v>
      </c>
      <c r="E154" s="232" t="s">
        <v>245</v>
      </c>
      <c r="F154" s="233" t="s">
        <v>246</v>
      </c>
      <c r="G154" s="234" t="s">
        <v>141</v>
      </c>
      <c r="H154" s="235">
        <v>50</v>
      </c>
      <c r="I154" s="236"/>
      <c r="J154" s="237">
        <f>ROUND(I154*H154,2)</f>
        <v>0</v>
      </c>
      <c r="K154" s="238"/>
      <c r="L154" s="239"/>
      <c r="M154" s="240" t="s">
        <v>1</v>
      </c>
      <c r="N154" s="241" t="s">
        <v>42</v>
      </c>
      <c r="O154" s="89"/>
      <c r="P154" s="225">
        <f>O154*H154</f>
        <v>0</v>
      </c>
      <c r="Q154" s="225">
        <v>0.00091</v>
      </c>
      <c r="R154" s="225">
        <f>Q154*H154</f>
        <v>0.045499999999999999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179</v>
      </c>
      <c r="AT154" s="227" t="s">
        <v>144</v>
      </c>
      <c r="AU154" s="227" t="s">
        <v>87</v>
      </c>
      <c r="AY154" s="15" t="s">
        <v>137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85</v>
      </c>
      <c r="BK154" s="228">
        <f>ROUND(I154*H154,2)</f>
        <v>0</v>
      </c>
      <c r="BL154" s="15" t="s">
        <v>142</v>
      </c>
      <c r="BM154" s="227" t="s">
        <v>247</v>
      </c>
    </row>
    <row r="155" s="13" customFormat="1">
      <c r="A155" s="13"/>
      <c r="B155" s="242"/>
      <c r="C155" s="243"/>
      <c r="D155" s="244" t="s">
        <v>201</v>
      </c>
      <c r="E155" s="245" t="s">
        <v>1</v>
      </c>
      <c r="F155" s="246" t="s">
        <v>241</v>
      </c>
      <c r="G155" s="243"/>
      <c r="H155" s="247">
        <v>40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201</v>
      </c>
      <c r="AU155" s="253" t="s">
        <v>87</v>
      </c>
      <c r="AV155" s="13" t="s">
        <v>87</v>
      </c>
      <c r="AW155" s="13" t="s">
        <v>32</v>
      </c>
      <c r="AX155" s="13" t="s">
        <v>77</v>
      </c>
      <c r="AY155" s="253" t="s">
        <v>137</v>
      </c>
    </row>
    <row r="156" s="13" customFormat="1">
      <c r="A156" s="13"/>
      <c r="B156" s="242"/>
      <c r="C156" s="243"/>
      <c r="D156" s="244" t="s">
        <v>201</v>
      </c>
      <c r="E156" s="245" t="s">
        <v>1</v>
      </c>
      <c r="F156" s="246" t="s">
        <v>243</v>
      </c>
      <c r="G156" s="243"/>
      <c r="H156" s="247">
        <v>10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201</v>
      </c>
      <c r="AU156" s="253" t="s">
        <v>87</v>
      </c>
      <c r="AV156" s="13" t="s">
        <v>87</v>
      </c>
      <c r="AW156" s="13" t="s">
        <v>32</v>
      </c>
      <c r="AX156" s="13" t="s">
        <v>77</v>
      </c>
      <c r="AY156" s="253" t="s">
        <v>137</v>
      </c>
    </row>
    <row r="157" s="2" customFormat="1" ht="21.75" customHeight="1">
      <c r="A157" s="36"/>
      <c r="B157" s="37"/>
      <c r="C157" s="215" t="s">
        <v>248</v>
      </c>
      <c r="D157" s="215" t="s">
        <v>138</v>
      </c>
      <c r="E157" s="216" t="s">
        <v>249</v>
      </c>
      <c r="F157" s="217" t="s">
        <v>250</v>
      </c>
      <c r="G157" s="218" t="s">
        <v>160</v>
      </c>
      <c r="H157" s="219">
        <v>2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142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142</v>
      </c>
      <c r="BM157" s="227" t="s">
        <v>251</v>
      </c>
    </row>
    <row r="158" s="2" customFormat="1" ht="16.5" customHeight="1">
      <c r="A158" s="36"/>
      <c r="B158" s="37"/>
      <c r="C158" s="215" t="s">
        <v>252</v>
      </c>
      <c r="D158" s="215" t="s">
        <v>138</v>
      </c>
      <c r="E158" s="216" t="s">
        <v>253</v>
      </c>
      <c r="F158" s="217" t="s">
        <v>254</v>
      </c>
      <c r="G158" s="218" t="s">
        <v>160</v>
      </c>
      <c r="H158" s="219">
        <v>2</v>
      </c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42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142</v>
      </c>
      <c r="AT158" s="227" t="s">
        <v>138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255</v>
      </c>
    </row>
    <row r="159" s="2" customFormat="1" ht="16.5" customHeight="1">
      <c r="A159" s="36"/>
      <c r="B159" s="37"/>
      <c r="C159" s="215" t="s">
        <v>256</v>
      </c>
      <c r="D159" s="215" t="s">
        <v>138</v>
      </c>
      <c r="E159" s="216" t="s">
        <v>257</v>
      </c>
      <c r="F159" s="217" t="s">
        <v>258</v>
      </c>
      <c r="G159" s="218" t="s">
        <v>259</v>
      </c>
      <c r="H159" s="254"/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42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142</v>
      </c>
      <c r="AT159" s="227" t="s">
        <v>138</v>
      </c>
      <c r="AU159" s="227" t="s">
        <v>87</v>
      </c>
      <c r="AY159" s="15" t="s">
        <v>137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85</v>
      </c>
      <c r="BK159" s="228">
        <f>ROUND(I159*H159,2)</f>
        <v>0</v>
      </c>
      <c r="BL159" s="15" t="s">
        <v>142</v>
      </c>
      <c r="BM159" s="227" t="s">
        <v>260</v>
      </c>
    </row>
    <row r="160" s="2" customFormat="1" ht="16.5" customHeight="1">
      <c r="A160" s="36"/>
      <c r="B160" s="37"/>
      <c r="C160" s="215" t="s">
        <v>261</v>
      </c>
      <c r="D160" s="215" t="s">
        <v>138</v>
      </c>
      <c r="E160" s="216" t="s">
        <v>262</v>
      </c>
      <c r="F160" s="217" t="s">
        <v>263</v>
      </c>
      <c r="G160" s="218" t="s">
        <v>259</v>
      </c>
      <c r="H160" s="254"/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42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142</v>
      </c>
      <c r="AT160" s="227" t="s">
        <v>138</v>
      </c>
      <c r="AU160" s="227" t="s">
        <v>87</v>
      </c>
      <c r="AY160" s="15" t="s">
        <v>137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85</v>
      </c>
      <c r="BK160" s="228">
        <f>ROUND(I160*H160,2)</f>
        <v>0</v>
      </c>
      <c r="BL160" s="15" t="s">
        <v>142</v>
      </c>
      <c r="BM160" s="227" t="s">
        <v>264</v>
      </c>
    </row>
    <row r="161" s="2" customFormat="1" ht="16.5" customHeight="1">
      <c r="A161" s="36"/>
      <c r="B161" s="37"/>
      <c r="C161" s="215" t="s">
        <v>265</v>
      </c>
      <c r="D161" s="215" t="s">
        <v>138</v>
      </c>
      <c r="E161" s="216" t="s">
        <v>266</v>
      </c>
      <c r="F161" s="217" t="s">
        <v>267</v>
      </c>
      <c r="G161" s="218" t="s">
        <v>259</v>
      </c>
      <c r="H161" s="254"/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42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169</v>
      </c>
      <c r="AT161" s="227" t="s">
        <v>138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169</v>
      </c>
      <c r="BM161" s="227" t="s">
        <v>268</v>
      </c>
    </row>
    <row r="162" s="2" customFormat="1" ht="16.5" customHeight="1">
      <c r="A162" s="36"/>
      <c r="B162" s="37"/>
      <c r="C162" s="215" t="s">
        <v>269</v>
      </c>
      <c r="D162" s="215" t="s">
        <v>138</v>
      </c>
      <c r="E162" s="216" t="s">
        <v>270</v>
      </c>
      <c r="F162" s="217" t="s">
        <v>271</v>
      </c>
      <c r="G162" s="218" t="s">
        <v>259</v>
      </c>
      <c r="H162" s="254"/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42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142</v>
      </c>
      <c r="AT162" s="227" t="s">
        <v>138</v>
      </c>
      <c r="AU162" s="227" t="s">
        <v>87</v>
      </c>
      <c r="AY162" s="15" t="s">
        <v>137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85</v>
      </c>
      <c r="BK162" s="228">
        <f>ROUND(I162*H162,2)</f>
        <v>0</v>
      </c>
      <c r="BL162" s="15" t="s">
        <v>142</v>
      </c>
      <c r="BM162" s="227" t="s">
        <v>272</v>
      </c>
    </row>
    <row r="163" s="2" customFormat="1" ht="16.5" customHeight="1">
      <c r="A163" s="36"/>
      <c r="B163" s="37"/>
      <c r="C163" s="215" t="s">
        <v>273</v>
      </c>
      <c r="D163" s="215" t="s">
        <v>138</v>
      </c>
      <c r="E163" s="216" t="s">
        <v>274</v>
      </c>
      <c r="F163" s="217" t="s">
        <v>275</v>
      </c>
      <c r="G163" s="218" t="s">
        <v>259</v>
      </c>
      <c r="H163" s="254"/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42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142</v>
      </c>
      <c r="AT163" s="227" t="s">
        <v>138</v>
      </c>
      <c r="AU163" s="227" t="s">
        <v>87</v>
      </c>
      <c r="AY163" s="15" t="s">
        <v>137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85</v>
      </c>
      <c r="BK163" s="228">
        <f>ROUND(I163*H163,2)</f>
        <v>0</v>
      </c>
      <c r="BL163" s="15" t="s">
        <v>142</v>
      </c>
      <c r="BM163" s="227" t="s">
        <v>276</v>
      </c>
    </row>
    <row r="164" s="12" customFormat="1" ht="22.8" customHeight="1">
      <c r="A164" s="12"/>
      <c r="B164" s="201"/>
      <c r="C164" s="202"/>
      <c r="D164" s="203" t="s">
        <v>76</v>
      </c>
      <c r="E164" s="229" t="s">
        <v>277</v>
      </c>
      <c r="F164" s="229" t="s">
        <v>278</v>
      </c>
      <c r="G164" s="202"/>
      <c r="H164" s="202"/>
      <c r="I164" s="205"/>
      <c r="J164" s="230">
        <f>BK164</f>
        <v>0</v>
      </c>
      <c r="K164" s="202"/>
      <c r="L164" s="207"/>
      <c r="M164" s="208"/>
      <c r="N164" s="209"/>
      <c r="O164" s="209"/>
      <c r="P164" s="210">
        <f>SUM(P165:P202)</f>
        <v>0</v>
      </c>
      <c r="Q164" s="209"/>
      <c r="R164" s="210">
        <f>SUM(R165:R202)</f>
        <v>6.1808044199999994</v>
      </c>
      <c r="S164" s="209"/>
      <c r="T164" s="211">
        <f>SUM(T165:T202)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2" t="s">
        <v>146</v>
      </c>
      <c r="AT164" s="213" t="s">
        <v>76</v>
      </c>
      <c r="AU164" s="213" t="s">
        <v>85</v>
      </c>
      <c r="AY164" s="212" t="s">
        <v>137</v>
      </c>
      <c r="BK164" s="214">
        <f>SUM(BK165:BK202)</f>
        <v>0</v>
      </c>
    </row>
    <row r="165" s="2" customFormat="1" ht="24.15" customHeight="1">
      <c r="A165" s="36"/>
      <c r="B165" s="37"/>
      <c r="C165" s="215" t="s">
        <v>279</v>
      </c>
      <c r="D165" s="215" t="s">
        <v>138</v>
      </c>
      <c r="E165" s="216" t="s">
        <v>280</v>
      </c>
      <c r="F165" s="217" t="s">
        <v>281</v>
      </c>
      <c r="G165" s="218" t="s">
        <v>282</v>
      </c>
      <c r="H165" s="219">
        <v>0.035000000000000003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42</v>
      </c>
      <c r="O165" s="89"/>
      <c r="P165" s="225">
        <f>O165*H165</f>
        <v>0</v>
      </c>
      <c r="Q165" s="225">
        <v>0.0088000000000000005</v>
      </c>
      <c r="R165" s="225">
        <f>Q165*H165</f>
        <v>0.00030800000000000006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142</v>
      </c>
      <c r="AT165" s="227" t="s">
        <v>138</v>
      </c>
      <c r="AU165" s="227" t="s">
        <v>87</v>
      </c>
      <c r="AY165" s="15" t="s">
        <v>137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85</v>
      </c>
      <c r="BK165" s="228">
        <f>ROUND(I165*H165,2)</f>
        <v>0</v>
      </c>
      <c r="BL165" s="15" t="s">
        <v>142</v>
      </c>
      <c r="BM165" s="227" t="s">
        <v>283</v>
      </c>
    </row>
    <row r="166" s="2" customFormat="1" ht="24.15" customHeight="1">
      <c r="A166" s="36"/>
      <c r="B166" s="37"/>
      <c r="C166" s="215" t="s">
        <v>284</v>
      </c>
      <c r="D166" s="215" t="s">
        <v>138</v>
      </c>
      <c r="E166" s="216" t="s">
        <v>285</v>
      </c>
      <c r="F166" s="217" t="s">
        <v>286</v>
      </c>
      <c r="G166" s="218" t="s">
        <v>282</v>
      </c>
      <c r="H166" s="219">
        <v>0.035000000000000003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42</v>
      </c>
      <c r="O166" s="89"/>
      <c r="P166" s="225">
        <f>O166*H166</f>
        <v>0</v>
      </c>
      <c r="Q166" s="225">
        <v>0.0099000000000000008</v>
      </c>
      <c r="R166" s="225">
        <f>Q166*H166</f>
        <v>0.00034650000000000007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142</v>
      </c>
      <c r="AT166" s="227" t="s">
        <v>138</v>
      </c>
      <c r="AU166" s="227" t="s">
        <v>87</v>
      </c>
      <c r="AY166" s="15" t="s">
        <v>137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85</v>
      </c>
      <c r="BK166" s="228">
        <f>ROUND(I166*H166,2)</f>
        <v>0</v>
      </c>
      <c r="BL166" s="15" t="s">
        <v>142</v>
      </c>
      <c r="BM166" s="227" t="s">
        <v>287</v>
      </c>
    </row>
    <row r="167" s="2" customFormat="1" ht="16.5" customHeight="1">
      <c r="A167" s="36"/>
      <c r="B167" s="37"/>
      <c r="C167" s="215" t="s">
        <v>288</v>
      </c>
      <c r="D167" s="215" t="s">
        <v>138</v>
      </c>
      <c r="E167" s="216" t="s">
        <v>289</v>
      </c>
      <c r="F167" s="217" t="s">
        <v>290</v>
      </c>
      <c r="G167" s="218" t="s">
        <v>291</v>
      </c>
      <c r="H167" s="219">
        <v>7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42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142</v>
      </c>
      <c r="AT167" s="227" t="s">
        <v>138</v>
      </c>
      <c r="AU167" s="227" t="s">
        <v>87</v>
      </c>
      <c r="AY167" s="15" t="s">
        <v>137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85</v>
      </c>
      <c r="BK167" s="228">
        <f>ROUND(I167*H167,2)</f>
        <v>0</v>
      </c>
      <c r="BL167" s="15" t="s">
        <v>142</v>
      </c>
      <c r="BM167" s="227" t="s">
        <v>292</v>
      </c>
    </row>
    <row r="168" s="13" customFormat="1">
      <c r="A168" s="13"/>
      <c r="B168" s="242"/>
      <c r="C168" s="243"/>
      <c r="D168" s="244" t="s">
        <v>201</v>
      </c>
      <c r="E168" s="245" t="s">
        <v>1</v>
      </c>
      <c r="F168" s="246" t="s">
        <v>293</v>
      </c>
      <c r="G168" s="243"/>
      <c r="H168" s="247">
        <v>7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201</v>
      </c>
      <c r="AU168" s="253" t="s">
        <v>87</v>
      </c>
      <c r="AV168" s="13" t="s">
        <v>87</v>
      </c>
      <c r="AW168" s="13" t="s">
        <v>32</v>
      </c>
      <c r="AX168" s="13" t="s">
        <v>85</v>
      </c>
      <c r="AY168" s="253" t="s">
        <v>137</v>
      </c>
    </row>
    <row r="169" s="2" customFormat="1" ht="24.15" customHeight="1">
      <c r="A169" s="36"/>
      <c r="B169" s="37"/>
      <c r="C169" s="215" t="s">
        <v>294</v>
      </c>
      <c r="D169" s="215" t="s">
        <v>138</v>
      </c>
      <c r="E169" s="216" t="s">
        <v>295</v>
      </c>
      <c r="F169" s="217" t="s">
        <v>296</v>
      </c>
      <c r="G169" s="218" t="s">
        <v>160</v>
      </c>
      <c r="H169" s="219">
        <v>2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42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142</v>
      </c>
      <c r="AT169" s="227" t="s">
        <v>138</v>
      </c>
      <c r="AU169" s="227" t="s">
        <v>87</v>
      </c>
      <c r="AY169" s="15" t="s">
        <v>137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85</v>
      </c>
      <c r="BK169" s="228">
        <f>ROUND(I169*H169,2)</f>
        <v>0</v>
      </c>
      <c r="BL169" s="15" t="s">
        <v>142</v>
      </c>
      <c r="BM169" s="227" t="s">
        <v>297</v>
      </c>
    </row>
    <row r="170" s="2" customFormat="1" ht="24.15" customHeight="1">
      <c r="A170" s="36"/>
      <c r="B170" s="37"/>
      <c r="C170" s="215" t="s">
        <v>298</v>
      </c>
      <c r="D170" s="215" t="s">
        <v>138</v>
      </c>
      <c r="E170" s="216" t="s">
        <v>299</v>
      </c>
      <c r="F170" s="217" t="s">
        <v>300</v>
      </c>
      <c r="G170" s="218" t="s">
        <v>301</v>
      </c>
      <c r="H170" s="219">
        <v>1.0129999999999999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42</v>
      </c>
      <c r="O170" s="89"/>
      <c r="P170" s="225">
        <f>O170*H170</f>
        <v>0</v>
      </c>
      <c r="Q170" s="225">
        <v>2.2563399999999998</v>
      </c>
      <c r="R170" s="225">
        <f>Q170*H170</f>
        <v>2.2856724199999996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142</v>
      </c>
      <c r="AT170" s="227" t="s">
        <v>138</v>
      </c>
      <c r="AU170" s="227" t="s">
        <v>87</v>
      </c>
      <c r="AY170" s="15" t="s">
        <v>137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85</v>
      </c>
      <c r="BK170" s="228">
        <f>ROUND(I170*H170,2)</f>
        <v>0</v>
      </c>
      <c r="BL170" s="15" t="s">
        <v>142</v>
      </c>
      <c r="BM170" s="227" t="s">
        <v>302</v>
      </c>
    </row>
    <row r="171" s="13" customFormat="1">
      <c r="A171" s="13"/>
      <c r="B171" s="242"/>
      <c r="C171" s="243"/>
      <c r="D171" s="244" t="s">
        <v>201</v>
      </c>
      <c r="E171" s="245" t="s">
        <v>1</v>
      </c>
      <c r="F171" s="246" t="s">
        <v>303</v>
      </c>
      <c r="G171" s="243"/>
      <c r="H171" s="247">
        <v>1.0129999999999999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201</v>
      </c>
      <c r="AU171" s="253" t="s">
        <v>87</v>
      </c>
      <c r="AV171" s="13" t="s">
        <v>87</v>
      </c>
      <c r="AW171" s="13" t="s">
        <v>32</v>
      </c>
      <c r="AX171" s="13" t="s">
        <v>77</v>
      </c>
      <c r="AY171" s="253" t="s">
        <v>137</v>
      </c>
    </row>
    <row r="172" s="2" customFormat="1" ht="16.5" customHeight="1">
      <c r="A172" s="36"/>
      <c r="B172" s="37"/>
      <c r="C172" s="215" t="s">
        <v>304</v>
      </c>
      <c r="D172" s="215" t="s">
        <v>138</v>
      </c>
      <c r="E172" s="216" t="s">
        <v>305</v>
      </c>
      <c r="F172" s="217" t="s">
        <v>306</v>
      </c>
      <c r="G172" s="218" t="s">
        <v>178</v>
      </c>
      <c r="H172" s="219">
        <v>1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42</v>
      </c>
      <c r="O172" s="89"/>
      <c r="P172" s="225">
        <f>O172*H172</f>
        <v>0</v>
      </c>
      <c r="Q172" s="225">
        <v>2.2563399999999998</v>
      </c>
      <c r="R172" s="225">
        <f>Q172*H172</f>
        <v>2.2563399999999998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142</v>
      </c>
      <c r="AT172" s="227" t="s">
        <v>138</v>
      </c>
      <c r="AU172" s="227" t="s">
        <v>87</v>
      </c>
      <c r="AY172" s="15" t="s">
        <v>137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85</v>
      </c>
      <c r="BK172" s="228">
        <f>ROUND(I172*H172,2)</f>
        <v>0</v>
      </c>
      <c r="BL172" s="15" t="s">
        <v>142</v>
      </c>
      <c r="BM172" s="227" t="s">
        <v>307</v>
      </c>
    </row>
    <row r="173" s="2" customFormat="1" ht="24.15" customHeight="1">
      <c r="A173" s="36"/>
      <c r="B173" s="37"/>
      <c r="C173" s="215" t="s">
        <v>154</v>
      </c>
      <c r="D173" s="215" t="s">
        <v>138</v>
      </c>
      <c r="E173" s="216" t="s">
        <v>308</v>
      </c>
      <c r="F173" s="217" t="s">
        <v>309</v>
      </c>
      <c r="G173" s="218" t="s">
        <v>141</v>
      </c>
      <c r="H173" s="219">
        <v>6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310</v>
      </c>
    </row>
    <row r="174" s="2" customFormat="1" ht="24.15" customHeight="1">
      <c r="A174" s="36"/>
      <c r="B174" s="37"/>
      <c r="C174" s="215" t="s">
        <v>311</v>
      </c>
      <c r="D174" s="215" t="s">
        <v>138</v>
      </c>
      <c r="E174" s="216" t="s">
        <v>312</v>
      </c>
      <c r="F174" s="217" t="s">
        <v>313</v>
      </c>
      <c r="G174" s="218" t="s">
        <v>141</v>
      </c>
      <c r="H174" s="219">
        <v>20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42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142</v>
      </c>
      <c r="AT174" s="227" t="s">
        <v>138</v>
      </c>
      <c r="AU174" s="227" t="s">
        <v>87</v>
      </c>
      <c r="AY174" s="15" t="s">
        <v>137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85</v>
      </c>
      <c r="BK174" s="228">
        <f>ROUND(I174*H174,2)</f>
        <v>0</v>
      </c>
      <c r="BL174" s="15" t="s">
        <v>142</v>
      </c>
      <c r="BM174" s="227" t="s">
        <v>314</v>
      </c>
    </row>
    <row r="175" s="2" customFormat="1" ht="24.15" customHeight="1">
      <c r="A175" s="36"/>
      <c r="B175" s="37"/>
      <c r="C175" s="215" t="s">
        <v>315</v>
      </c>
      <c r="D175" s="215" t="s">
        <v>138</v>
      </c>
      <c r="E175" s="216" t="s">
        <v>316</v>
      </c>
      <c r="F175" s="217" t="s">
        <v>317</v>
      </c>
      <c r="G175" s="218" t="s">
        <v>301</v>
      </c>
      <c r="H175" s="219">
        <v>1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42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142</v>
      </c>
      <c r="AT175" s="227" t="s">
        <v>138</v>
      </c>
      <c r="AU175" s="227" t="s">
        <v>87</v>
      </c>
      <c r="AY175" s="15" t="s">
        <v>137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85</v>
      </c>
      <c r="BK175" s="228">
        <f>ROUND(I175*H175,2)</f>
        <v>0</v>
      </c>
      <c r="BL175" s="15" t="s">
        <v>142</v>
      </c>
      <c r="BM175" s="227" t="s">
        <v>318</v>
      </c>
    </row>
    <row r="176" s="2" customFormat="1" ht="21.75" customHeight="1">
      <c r="A176" s="36"/>
      <c r="B176" s="37"/>
      <c r="C176" s="215" t="s">
        <v>319</v>
      </c>
      <c r="D176" s="215" t="s">
        <v>138</v>
      </c>
      <c r="E176" s="216" t="s">
        <v>320</v>
      </c>
      <c r="F176" s="217" t="s">
        <v>321</v>
      </c>
      <c r="G176" s="218" t="s">
        <v>301</v>
      </c>
      <c r="H176" s="219">
        <v>4.7999999999999998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42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142</v>
      </c>
      <c r="AT176" s="227" t="s">
        <v>138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322</v>
      </c>
    </row>
    <row r="177" s="13" customFormat="1">
      <c r="A177" s="13"/>
      <c r="B177" s="242"/>
      <c r="C177" s="243"/>
      <c r="D177" s="244" t="s">
        <v>201</v>
      </c>
      <c r="E177" s="245" t="s">
        <v>1</v>
      </c>
      <c r="F177" s="246" t="s">
        <v>323</v>
      </c>
      <c r="G177" s="243"/>
      <c r="H177" s="247">
        <v>4.7999999999999998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201</v>
      </c>
      <c r="AU177" s="253" t="s">
        <v>87</v>
      </c>
      <c r="AV177" s="13" t="s">
        <v>87</v>
      </c>
      <c r="AW177" s="13" t="s">
        <v>32</v>
      </c>
      <c r="AX177" s="13" t="s">
        <v>85</v>
      </c>
      <c r="AY177" s="253" t="s">
        <v>137</v>
      </c>
    </row>
    <row r="178" s="2" customFormat="1" ht="24.15" customHeight="1">
      <c r="A178" s="36"/>
      <c r="B178" s="37"/>
      <c r="C178" s="215" t="s">
        <v>324</v>
      </c>
      <c r="D178" s="215" t="s">
        <v>138</v>
      </c>
      <c r="E178" s="216" t="s">
        <v>325</v>
      </c>
      <c r="F178" s="217" t="s">
        <v>326</v>
      </c>
      <c r="G178" s="218" t="s">
        <v>141</v>
      </c>
      <c r="H178" s="219">
        <v>3.25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42</v>
      </c>
      <c r="O178" s="89"/>
      <c r="P178" s="225">
        <f>O178*H178</f>
        <v>0</v>
      </c>
      <c r="Q178" s="225">
        <v>3.0000000000000001E-05</v>
      </c>
      <c r="R178" s="225">
        <f>Q178*H178</f>
        <v>9.7499999999999998E-05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142</v>
      </c>
      <c r="AT178" s="227" t="s">
        <v>138</v>
      </c>
      <c r="AU178" s="227" t="s">
        <v>87</v>
      </c>
      <c r="AY178" s="15" t="s">
        <v>137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85</v>
      </c>
      <c r="BK178" s="228">
        <f>ROUND(I178*H178,2)</f>
        <v>0</v>
      </c>
      <c r="BL178" s="15" t="s">
        <v>142</v>
      </c>
      <c r="BM178" s="227" t="s">
        <v>327</v>
      </c>
    </row>
    <row r="179" s="2" customFormat="1" ht="33" customHeight="1">
      <c r="A179" s="36"/>
      <c r="B179" s="37"/>
      <c r="C179" s="215" t="s">
        <v>328</v>
      </c>
      <c r="D179" s="215" t="s">
        <v>138</v>
      </c>
      <c r="E179" s="216" t="s">
        <v>329</v>
      </c>
      <c r="F179" s="217" t="s">
        <v>330</v>
      </c>
      <c r="G179" s="218" t="s">
        <v>141</v>
      </c>
      <c r="H179" s="219">
        <v>26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42</v>
      </c>
      <c r="O179" s="89"/>
      <c r="P179" s="225">
        <f>O179*H179</f>
        <v>0</v>
      </c>
      <c r="Q179" s="225">
        <v>0.052639999999999999</v>
      </c>
      <c r="R179" s="225">
        <f>Q179*H179</f>
        <v>1.3686400000000001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142</v>
      </c>
      <c r="AT179" s="227" t="s">
        <v>138</v>
      </c>
      <c r="AU179" s="227" t="s">
        <v>87</v>
      </c>
      <c r="AY179" s="15" t="s">
        <v>137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85</v>
      </c>
      <c r="BK179" s="228">
        <f>ROUND(I179*H179,2)</f>
        <v>0</v>
      </c>
      <c r="BL179" s="15" t="s">
        <v>142</v>
      </c>
      <c r="BM179" s="227" t="s">
        <v>331</v>
      </c>
    </row>
    <row r="180" s="2" customFormat="1" ht="24.15" customHeight="1">
      <c r="A180" s="36"/>
      <c r="B180" s="37"/>
      <c r="C180" s="215" t="s">
        <v>332</v>
      </c>
      <c r="D180" s="215" t="s">
        <v>138</v>
      </c>
      <c r="E180" s="216" t="s">
        <v>333</v>
      </c>
      <c r="F180" s="217" t="s">
        <v>334</v>
      </c>
      <c r="G180" s="218" t="s">
        <v>160</v>
      </c>
      <c r="H180" s="219">
        <v>1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42</v>
      </c>
      <c r="O180" s="89"/>
      <c r="P180" s="225">
        <f>O180*H180</f>
        <v>0</v>
      </c>
      <c r="Q180" s="225">
        <v>0.0038</v>
      </c>
      <c r="R180" s="225">
        <f>Q180*H180</f>
        <v>0.0038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142</v>
      </c>
      <c r="AT180" s="227" t="s">
        <v>138</v>
      </c>
      <c r="AU180" s="227" t="s">
        <v>87</v>
      </c>
      <c r="AY180" s="15" t="s">
        <v>137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85</v>
      </c>
      <c r="BK180" s="228">
        <f>ROUND(I180*H180,2)</f>
        <v>0</v>
      </c>
      <c r="BL180" s="15" t="s">
        <v>142</v>
      </c>
      <c r="BM180" s="227" t="s">
        <v>335</v>
      </c>
    </row>
    <row r="181" s="2" customFormat="1" ht="21.75" customHeight="1">
      <c r="A181" s="36"/>
      <c r="B181" s="37"/>
      <c r="C181" s="215" t="s">
        <v>336</v>
      </c>
      <c r="D181" s="215" t="s">
        <v>138</v>
      </c>
      <c r="E181" s="216" t="s">
        <v>337</v>
      </c>
      <c r="F181" s="217" t="s">
        <v>338</v>
      </c>
      <c r="G181" s="218" t="s">
        <v>160</v>
      </c>
      <c r="H181" s="219">
        <v>1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42</v>
      </c>
      <c r="O181" s="89"/>
      <c r="P181" s="225">
        <f>O181*H181</f>
        <v>0</v>
      </c>
      <c r="Q181" s="225">
        <v>0.0076</v>
      </c>
      <c r="R181" s="225">
        <f>Q181*H181</f>
        <v>0.0076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142</v>
      </c>
      <c r="AT181" s="227" t="s">
        <v>138</v>
      </c>
      <c r="AU181" s="227" t="s">
        <v>87</v>
      </c>
      <c r="AY181" s="15" t="s">
        <v>137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85</v>
      </c>
      <c r="BK181" s="228">
        <f>ROUND(I181*H181,2)</f>
        <v>0</v>
      </c>
      <c r="BL181" s="15" t="s">
        <v>142</v>
      </c>
      <c r="BM181" s="227" t="s">
        <v>339</v>
      </c>
    </row>
    <row r="182" s="2" customFormat="1" ht="21.75" customHeight="1">
      <c r="A182" s="36"/>
      <c r="B182" s="37"/>
      <c r="C182" s="215" t="s">
        <v>340</v>
      </c>
      <c r="D182" s="215" t="s">
        <v>138</v>
      </c>
      <c r="E182" s="216" t="s">
        <v>341</v>
      </c>
      <c r="F182" s="217" t="s">
        <v>342</v>
      </c>
      <c r="G182" s="218" t="s">
        <v>141</v>
      </c>
      <c r="H182" s="219">
        <v>27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42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142</v>
      </c>
      <c r="AT182" s="227" t="s">
        <v>138</v>
      </c>
      <c r="AU182" s="227" t="s">
        <v>87</v>
      </c>
      <c r="AY182" s="15" t="s">
        <v>137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85</v>
      </c>
      <c r="BK182" s="228">
        <f>ROUND(I182*H182,2)</f>
        <v>0</v>
      </c>
      <c r="BL182" s="15" t="s">
        <v>142</v>
      </c>
      <c r="BM182" s="227" t="s">
        <v>343</v>
      </c>
    </row>
    <row r="183" s="13" customFormat="1">
      <c r="A183" s="13"/>
      <c r="B183" s="242"/>
      <c r="C183" s="243"/>
      <c r="D183" s="244" t="s">
        <v>201</v>
      </c>
      <c r="E183" s="245" t="s">
        <v>1</v>
      </c>
      <c r="F183" s="246" t="s">
        <v>344</v>
      </c>
      <c r="G183" s="243"/>
      <c r="H183" s="247">
        <v>27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201</v>
      </c>
      <c r="AU183" s="253" t="s">
        <v>87</v>
      </c>
      <c r="AV183" s="13" t="s">
        <v>87</v>
      </c>
      <c r="AW183" s="13" t="s">
        <v>32</v>
      </c>
      <c r="AX183" s="13" t="s">
        <v>85</v>
      </c>
      <c r="AY183" s="253" t="s">
        <v>137</v>
      </c>
    </row>
    <row r="184" s="2" customFormat="1" ht="24.15" customHeight="1">
      <c r="A184" s="36"/>
      <c r="B184" s="37"/>
      <c r="C184" s="215" t="s">
        <v>345</v>
      </c>
      <c r="D184" s="215" t="s">
        <v>138</v>
      </c>
      <c r="E184" s="216" t="s">
        <v>346</v>
      </c>
      <c r="F184" s="217" t="s">
        <v>347</v>
      </c>
      <c r="G184" s="218" t="s">
        <v>141</v>
      </c>
      <c r="H184" s="219">
        <v>6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42</v>
      </c>
      <c r="O184" s="89"/>
      <c r="P184" s="225">
        <f>O184*H184</f>
        <v>0</v>
      </c>
      <c r="Q184" s="225">
        <v>0.042999999999999997</v>
      </c>
      <c r="R184" s="225">
        <f>Q184*H184</f>
        <v>0.25800000000000001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142</v>
      </c>
      <c r="AT184" s="227" t="s">
        <v>138</v>
      </c>
      <c r="AU184" s="227" t="s">
        <v>87</v>
      </c>
      <c r="AY184" s="15" t="s">
        <v>137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85</v>
      </c>
      <c r="BK184" s="228">
        <f>ROUND(I184*H184,2)</f>
        <v>0</v>
      </c>
      <c r="BL184" s="15" t="s">
        <v>142</v>
      </c>
      <c r="BM184" s="227" t="s">
        <v>348</v>
      </c>
    </row>
    <row r="185" s="2" customFormat="1" ht="24.15" customHeight="1">
      <c r="A185" s="36"/>
      <c r="B185" s="37"/>
      <c r="C185" s="215" t="s">
        <v>349</v>
      </c>
      <c r="D185" s="215" t="s">
        <v>138</v>
      </c>
      <c r="E185" s="216" t="s">
        <v>350</v>
      </c>
      <c r="F185" s="217" t="s">
        <v>351</v>
      </c>
      <c r="G185" s="218" t="s">
        <v>141</v>
      </c>
      <c r="H185" s="219">
        <v>6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42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142</v>
      </c>
      <c r="AT185" s="227" t="s">
        <v>138</v>
      </c>
      <c r="AU185" s="227" t="s">
        <v>87</v>
      </c>
      <c r="AY185" s="15" t="s">
        <v>137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85</v>
      </c>
      <c r="BK185" s="228">
        <f>ROUND(I185*H185,2)</f>
        <v>0</v>
      </c>
      <c r="BL185" s="15" t="s">
        <v>142</v>
      </c>
      <c r="BM185" s="227" t="s">
        <v>352</v>
      </c>
    </row>
    <row r="186" s="2" customFormat="1" ht="24.15" customHeight="1">
      <c r="A186" s="36"/>
      <c r="B186" s="37"/>
      <c r="C186" s="215" t="s">
        <v>353</v>
      </c>
      <c r="D186" s="215" t="s">
        <v>138</v>
      </c>
      <c r="E186" s="216" t="s">
        <v>354</v>
      </c>
      <c r="F186" s="217" t="s">
        <v>355</v>
      </c>
      <c r="G186" s="218" t="s">
        <v>141</v>
      </c>
      <c r="H186" s="219">
        <v>20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356</v>
      </c>
    </row>
    <row r="187" s="2" customFormat="1" ht="21.75" customHeight="1">
      <c r="A187" s="36"/>
      <c r="B187" s="37"/>
      <c r="C187" s="215" t="s">
        <v>357</v>
      </c>
      <c r="D187" s="215" t="s">
        <v>138</v>
      </c>
      <c r="E187" s="216" t="s">
        <v>358</v>
      </c>
      <c r="F187" s="217" t="s">
        <v>359</v>
      </c>
      <c r="G187" s="218" t="s">
        <v>301</v>
      </c>
      <c r="H187" s="219">
        <v>1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42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142</v>
      </c>
      <c r="AT187" s="227" t="s">
        <v>138</v>
      </c>
      <c r="AU187" s="227" t="s">
        <v>87</v>
      </c>
      <c r="AY187" s="15" t="s">
        <v>137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85</v>
      </c>
      <c r="BK187" s="228">
        <f>ROUND(I187*H187,2)</f>
        <v>0</v>
      </c>
      <c r="BL187" s="15" t="s">
        <v>142</v>
      </c>
      <c r="BM187" s="227" t="s">
        <v>360</v>
      </c>
    </row>
    <row r="188" s="2" customFormat="1" ht="16.5" customHeight="1">
      <c r="A188" s="36"/>
      <c r="B188" s="37"/>
      <c r="C188" s="215" t="s">
        <v>361</v>
      </c>
      <c r="D188" s="215" t="s">
        <v>138</v>
      </c>
      <c r="E188" s="216" t="s">
        <v>362</v>
      </c>
      <c r="F188" s="217" t="s">
        <v>363</v>
      </c>
      <c r="G188" s="218" t="s">
        <v>301</v>
      </c>
      <c r="H188" s="219">
        <v>4.7999999999999998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42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142</v>
      </c>
      <c r="AT188" s="227" t="s">
        <v>138</v>
      </c>
      <c r="AU188" s="227" t="s">
        <v>87</v>
      </c>
      <c r="AY188" s="15" t="s">
        <v>137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85</v>
      </c>
      <c r="BK188" s="228">
        <f>ROUND(I188*H188,2)</f>
        <v>0</v>
      </c>
      <c r="BL188" s="15" t="s">
        <v>142</v>
      </c>
      <c r="BM188" s="227" t="s">
        <v>364</v>
      </c>
    </row>
    <row r="189" s="2" customFormat="1" ht="21.75" customHeight="1">
      <c r="A189" s="36"/>
      <c r="B189" s="37"/>
      <c r="C189" s="215" t="s">
        <v>365</v>
      </c>
      <c r="D189" s="215" t="s">
        <v>138</v>
      </c>
      <c r="E189" s="216" t="s">
        <v>366</v>
      </c>
      <c r="F189" s="217" t="s">
        <v>367</v>
      </c>
      <c r="G189" s="218" t="s">
        <v>301</v>
      </c>
      <c r="H189" s="219">
        <v>2.9929999999999999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42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142</v>
      </c>
      <c r="AT189" s="227" t="s">
        <v>138</v>
      </c>
      <c r="AU189" s="227" t="s">
        <v>87</v>
      </c>
      <c r="AY189" s="15" t="s">
        <v>137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85</v>
      </c>
      <c r="BK189" s="228">
        <f>ROUND(I189*H189,2)</f>
        <v>0</v>
      </c>
      <c r="BL189" s="15" t="s">
        <v>142</v>
      </c>
      <c r="BM189" s="227" t="s">
        <v>368</v>
      </c>
    </row>
    <row r="190" s="13" customFormat="1">
      <c r="A190" s="13"/>
      <c r="B190" s="242"/>
      <c r="C190" s="243"/>
      <c r="D190" s="244" t="s">
        <v>201</v>
      </c>
      <c r="E190" s="245" t="s">
        <v>1</v>
      </c>
      <c r="F190" s="246" t="s">
        <v>369</v>
      </c>
      <c r="G190" s="243"/>
      <c r="H190" s="247">
        <v>1.8200000000000001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201</v>
      </c>
      <c r="AU190" s="253" t="s">
        <v>87</v>
      </c>
      <c r="AV190" s="13" t="s">
        <v>87</v>
      </c>
      <c r="AW190" s="13" t="s">
        <v>32</v>
      </c>
      <c r="AX190" s="13" t="s">
        <v>77</v>
      </c>
      <c r="AY190" s="253" t="s">
        <v>137</v>
      </c>
    </row>
    <row r="191" s="13" customFormat="1">
      <c r="A191" s="13"/>
      <c r="B191" s="242"/>
      <c r="C191" s="243"/>
      <c r="D191" s="244" t="s">
        <v>201</v>
      </c>
      <c r="E191" s="245" t="s">
        <v>1</v>
      </c>
      <c r="F191" s="246" t="s">
        <v>370</v>
      </c>
      <c r="G191" s="243"/>
      <c r="H191" s="247">
        <v>1.0129999999999999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201</v>
      </c>
      <c r="AU191" s="253" t="s">
        <v>87</v>
      </c>
      <c r="AV191" s="13" t="s">
        <v>87</v>
      </c>
      <c r="AW191" s="13" t="s">
        <v>32</v>
      </c>
      <c r="AX191" s="13" t="s">
        <v>77</v>
      </c>
      <c r="AY191" s="253" t="s">
        <v>137</v>
      </c>
    </row>
    <row r="192" s="13" customFormat="1">
      <c r="A192" s="13"/>
      <c r="B192" s="242"/>
      <c r="C192" s="243"/>
      <c r="D192" s="244" t="s">
        <v>201</v>
      </c>
      <c r="E192" s="245" t="s">
        <v>1</v>
      </c>
      <c r="F192" s="246" t="s">
        <v>371</v>
      </c>
      <c r="G192" s="243"/>
      <c r="H192" s="247">
        <v>0.16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201</v>
      </c>
      <c r="AU192" s="253" t="s">
        <v>87</v>
      </c>
      <c r="AV192" s="13" t="s">
        <v>87</v>
      </c>
      <c r="AW192" s="13" t="s">
        <v>32</v>
      </c>
      <c r="AX192" s="13" t="s">
        <v>77</v>
      </c>
      <c r="AY192" s="253" t="s">
        <v>137</v>
      </c>
    </row>
    <row r="193" s="2" customFormat="1" ht="24.15" customHeight="1">
      <c r="A193" s="36"/>
      <c r="B193" s="37"/>
      <c r="C193" s="215" t="s">
        <v>372</v>
      </c>
      <c r="D193" s="215" t="s">
        <v>138</v>
      </c>
      <c r="E193" s="216" t="s">
        <v>373</v>
      </c>
      <c r="F193" s="217" t="s">
        <v>374</v>
      </c>
      <c r="G193" s="218" t="s">
        <v>301</v>
      </c>
      <c r="H193" s="219">
        <v>43.994999999999997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42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142</v>
      </c>
      <c r="AT193" s="227" t="s">
        <v>138</v>
      </c>
      <c r="AU193" s="227" t="s">
        <v>87</v>
      </c>
      <c r="AY193" s="15" t="s">
        <v>137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85</v>
      </c>
      <c r="BK193" s="228">
        <f>ROUND(I193*H193,2)</f>
        <v>0</v>
      </c>
      <c r="BL193" s="15" t="s">
        <v>142</v>
      </c>
      <c r="BM193" s="227" t="s">
        <v>375</v>
      </c>
    </row>
    <row r="194" s="13" customFormat="1">
      <c r="A194" s="13"/>
      <c r="B194" s="242"/>
      <c r="C194" s="243"/>
      <c r="D194" s="244" t="s">
        <v>201</v>
      </c>
      <c r="E194" s="245" t="s">
        <v>1</v>
      </c>
      <c r="F194" s="246" t="s">
        <v>376</v>
      </c>
      <c r="G194" s="243"/>
      <c r="H194" s="247">
        <v>43.994999999999997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201</v>
      </c>
      <c r="AU194" s="253" t="s">
        <v>87</v>
      </c>
      <c r="AV194" s="13" t="s">
        <v>87</v>
      </c>
      <c r="AW194" s="13" t="s">
        <v>32</v>
      </c>
      <c r="AX194" s="13" t="s">
        <v>85</v>
      </c>
      <c r="AY194" s="253" t="s">
        <v>137</v>
      </c>
    </row>
    <row r="195" s="2" customFormat="1" ht="16.5" customHeight="1">
      <c r="A195" s="36"/>
      <c r="B195" s="37"/>
      <c r="C195" s="215" t="s">
        <v>377</v>
      </c>
      <c r="D195" s="215" t="s">
        <v>138</v>
      </c>
      <c r="E195" s="216" t="s">
        <v>378</v>
      </c>
      <c r="F195" s="217" t="s">
        <v>379</v>
      </c>
      <c r="G195" s="218" t="s">
        <v>380</v>
      </c>
      <c r="H195" s="219">
        <v>4.6929999999999996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42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142</v>
      </c>
      <c r="AT195" s="227" t="s">
        <v>138</v>
      </c>
      <c r="AU195" s="227" t="s">
        <v>87</v>
      </c>
      <c r="AY195" s="15" t="s">
        <v>137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85</v>
      </c>
      <c r="BK195" s="228">
        <f>ROUND(I195*H195,2)</f>
        <v>0</v>
      </c>
      <c r="BL195" s="15" t="s">
        <v>142</v>
      </c>
      <c r="BM195" s="227" t="s">
        <v>381</v>
      </c>
    </row>
    <row r="196" s="13" customFormat="1">
      <c r="A196" s="13"/>
      <c r="B196" s="242"/>
      <c r="C196" s="243"/>
      <c r="D196" s="244" t="s">
        <v>201</v>
      </c>
      <c r="E196" s="245" t="s">
        <v>1</v>
      </c>
      <c r="F196" s="246" t="s">
        <v>382</v>
      </c>
      <c r="G196" s="243"/>
      <c r="H196" s="247">
        <v>4.6929999999999996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201</v>
      </c>
      <c r="AU196" s="253" t="s">
        <v>87</v>
      </c>
      <c r="AV196" s="13" t="s">
        <v>87</v>
      </c>
      <c r="AW196" s="13" t="s">
        <v>32</v>
      </c>
      <c r="AX196" s="13" t="s">
        <v>85</v>
      </c>
      <c r="AY196" s="253" t="s">
        <v>137</v>
      </c>
    </row>
    <row r="197" s="2" customFormat="1" ht="16.5" customHeight="1">
      <c r="A197" s="36"/>
      <c r="B197" s="37"/>
      <c r="C197" s="215" t="s">
        <v>383</v>
      </c>
      <c r="D197" s="215" t="s">
        <v>138</v>
      </c>
      <c r="E197" s="216" t="s">
        <v>384</v>
      </c>
      <c r="F197" s="217" t="s">
        <v>385</v>
      </c>
      <c r="G197" s="218" t="s">
        <v>291</v>
      </c>
      <c r="H197" s="219">
        <v>7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42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142</v>
      </c>
      <c r="AT197" s="227" t="s">
        <v>138</v>
      </c>
      <c r="AU197" s="227" t="s">
        <v>87</v>
      </c>
      <c r="AY197" s="15" t="s">
        <v>137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85</v>
      </c>
      <c r="BK197" s="228">
        <f>ROUND(I197*H197,2)</f>
        <v>0</v>
      </c>
      <c r="BL197" s="15" t="s">
        <v>142</v>
      </c>
      <c r="BM197" s="227" t="s">
        <v>386</v>
      </c>
    </row>
    <row r="198" s="2" customFormat="1" ht="21.75" customHeight="1">
      <c r="A198" s="36"/>
      <c r="B198" s="37"/>
      <c r="C198" s="215" t="s">
        <v>387</v>
      </c>
      <c r="D198" s="215" t="s">
        <v>138</v>
      </c>
      <c r="E198" s="216" t="s">
        <v>388</v>
      </c>
      <c r="F198" s="217" t="s">
        <v>389</v>
      </c>
      <c r="G198" s="218" t="s">
        <v>291</v>
      </c>
      <c r="H198" s="219">
        <v>33.200000000000003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42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142</v>
      </c>
      <c r="AT198" s="227" t="s">
        <v>138</v>
      </c>
      <c r="AU198" s="227" t="s">
        <v>87</v>
      </c>
      <c r="AY198" s="15" t="s">
        <v>137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85</v>
      </c>
      <c r="BK198" s="228">
        <f>ROUND(I198*H198,2)</f>
        <v>0</v>
      </c>
      <c r="BL198" s="15" t="s">
        <v>142</v>
      </c>
      <c r="BM198" s="227" t="s">
        <v>390</v>
      </c>
    </row>
    <row r="199" s="13" customFormat="1">
      <c r="A199" s="13"/>
      <c r="B199" s="242"/>
      <c r="C199" s="243"/>
      <c r="D199" s="244" t="s">
        <v>201</v>
      </c>
      <c r="E199" s="245" t="s">
        <v>1</v>
      </c>
      <c r="F199" s="246" t="s">
        <v>391</v>
      </c>
      <c r="G199" s="243"/>
      <c r="H199" s="247">
        <v>18.199999999999999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201</v>
      </c>
      <c r="AU199" s="253" t="s">
        <v>87</v>
      </c>
      <c r="AV199" s="13" t="s">
        <v>87</v>
      </c>
      <c r="AW199" s="13" t="s">
        <v>32</v>
      </c>
      <c r="AX199" s="13" t="s">
        <v>77</v>
      </c>
      <c r="AY199" s="253" t="s">
        <v>137</v>
      </c>
    </row>
    <row r="200" s="13" customFormat="1">
      <c r="A200" s="13"/>
      <c r="B200" s="242"/>
      <c r="C200" s="243"/>
      <c r="D200" s="244" t="s">
        <v>201</v>
      </c>
      <c r="E200" s="245" t="s">
        <v>1</v>
      </c>
      <c r="F200" s="246" t="s">
        <v>392</v>
      </c>
      <c r="G200" s="243"/>
      <c r="H200" s="247">
        <v>15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201</v>
      </c>
      <c r="AU200" s="253" t="s">
        <v>87</v>
      </c>
      <c r="AV200" s="13" t="s">
        <v>87</v>
      </c>
      <c r="AW200" s="13" t="s">
        <v>32</v>
      </c>
      <c r="AX200" s="13" t="s">
        <v>77</v>
      </c>
      <c r="AY200" s="253" t="s">
        <v>137</v>
      </c>
    </row>
    <row r="201" s="2" customFormat="1" ht="16.5" customHeight="1">
      <c r="A201" s="36"/>
      <c r="B201" s="37"/>
      <c r="C201" s="215" t="s">
        <v>393</v>
      </c>
      <c r="D201" s="215" t="s">
        <v>138</v>
      </c>
      <c r="E201" s="216" t="s">
        <v>270</v>
      </c>
      <c r="F201" s="217" t="s">
        <v>271</v>
      </c>
      <c r="G201" s="218" t="s">
        <v>259</v>
      </c>
      <c r="H201" s="254"/>
      <c r="I201" s="220"/>
      <c r="J201" s="221">
        <f>ROUND(I201*H201,2)</f>
        <v>0</v>
      </c>
      <c r="K201" s="222"/>
      <c r="L201" s="42"/>
      <c r="M201" s="223" t="s">
        <v>1</v>
      </c>
      <c r="N201" s="224" t="s">
        <v>42</v>
      </c>
      <c r="O201" s="89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142</v>
      </c>
      <c r="AT201" s="227" t="s">
        <v>138</v>
      </c>
      <c r="AU201" s="227" t="s">
        <v>87</v>
      </c>
      <c r="AY201" s="15" t="s">
        <v>137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85</v>
      </c>
      <c r="BK201" s="228">
        <f>ROUND(I201*H201,2)</f>
        <v>0</v>
      </c>
      <c r="BL201" s="15" t="s">
        <v>142</v>
      </c>
      <c r="BM201" s="227" t="s">
        <v>394</v>
      </c>
    </row>
    <row r="202" s="2" customFormat="1" ht="16.5" customHeight="1">
      <c r="A202" s="36"/>
      <c r="B202" s="37"/>
      <c r="C202" s="215" t="s">
        <v>395</v>
      </c>
      <c r="D202" s="215" t="s">
        <v>138</v>
      </c>
      <c r="E202" s="216" t="s">
        <v>274</v>
      </c>
      <c r="F202" s="217" t="s">
        <v>275</v>
      </c>
      <c r="G202" s="218" t="s">
        <v>259</v>
      </c>
      <c r="H202" s="254"/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42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142</v>
      </c>
      <c r="AT202" s="227" t="s">
        <v>138</v>
      </c>
      <c r="AU202" s="227" t="s">
        <v>87</v>
      </c>
      <c r="AY202" s="15" t="s">
        <v>137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85</v>
      </c>
      <c r="BK202" s="228">
        <f>ROUND(I202*H202,2)</f>
        <v>0</v>
      </c>
      <c r="BL202" s="15" t="s">
        <v>142</v>
      </c>
      <c r="BM202" s="227" t="s">
        <v>396</v>
      </c>
    </row>
    <row r="203" s="12" customFormat="1" ht="22.8" customHeight="1">
      <c r="A203" s="12"/>
      <c r="B203" s="201"/>
      <c r="C203" s="202"/>
      <c r="D203" s="203" t="s">
        <v>76</v>
      </c>
      <c r="E203" s="229" t="s">
        <v>397</v>
      </c>
      <c r="F203" s="229" t="s">
        <v>398</v>
      </c>
      <c r="G203" s="202"/>
      <c r="H203" s="202"/>
      <c r="I203" s="205"/>
      <c r="J203" s="230">
        <f>BK203</f>
        <v>0</v>
      </c>
      <c r="K203" s="202"/>
      <c r="L203" s="207"/>
      <c r="M203" s="208"/>
      <c r="N203" s="209"/>
      <c r="O203" s="209"/>
      <c r="P203" s="210">
        <f>P204</f>
        <v>0</v>
      </c>
      <c r="Q203" s="209"/>
      <c r="R203" s="210">
        <f>R204</f>
        <v>0</v>
      </c>
      <c r="S203" s="209"/>
      <c r="T203" s="211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2" t="s">
        <v>146</v>
      </c>
      <c r="AT203" s="213" t="s">
        <v>76</v>
      </c>
      <c r="AU203" s="213" t="s">
        <v>85</v>
      </c>
      <c r="AY203" s="212" t="s">
        <v>137</v>
      </c>
      <c r="BK203" s="214">
        <f>BK204</f>
        <v>0</v>
      </c>
    </row>
    <row r="204" s="2" customFormat="1" ht="24.15" customHeight="1">
      <c r="A204" s="36"/>
      <c r="B204" s="37"/>
      <c r="C204" s="215" t="s">
        <v>399</v>
      </c>
      <c r="D204" s="215" t="s">
        <v>138</v>
      </c>
      <c r="E204" s="216" t="s">
        <v>400</v>
      </c>
      <c r="F204" s="217" t="s">
        <v>401</v>
      </c>
      <c r="G204" s="218" t="s">
        <v>402</v>
      </c>
      <c r="H204" s="219">
        <v>1</v>
      </c>
      <c r="I204" s="220"/>
      <c r="J204" s="221">
        <f>ROUND(I204*H204,2)</f>
        <v>0</v>
      </c>
      <c r="K204" s="222"/>
      <c r="L204" s="42"/>
      <c r="M204" s="255" t="s">
        <v>1</v>
      </c>
      <c r="N204" s="256" t="s">
        <v>42</v>
      </c>
      <c r="O204" s="257"/>
      <c r="P204" s="258">
        <f>O204*H204</f>
        <v>0</v>
      </c>
      <c r="Q204" s="258">
        <v>0</v>
      </c>
      <c r="R204" s="258">
        <f>Q204*H204</f>
        <v>0</v>
      </c>
      <c r="S204" s="258">
        <v>0</v>
      </c>
      <c r="T204" s="259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142</v>
      </c>
      <c r="AT204" s="227" t="s">
        <v>138</v>
      </c>
      <c r="AU204" s="227" t="s">
        <v>87</v>
      </c>
      <c r="AY204" s="15" t="s">
        <v>137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85</v>
      </c>
      <c r="BK204" s="228">
        <f>ROUND(I204*H204,2)</f>
        <v>0</v>
      </c>
      <c r="BL204" s="15" t="s">
        <v>142</v>
      </c>
      <c r="BM204" s="227" t="s">
        <v>403</v>
      </c>
    </row>
    <row r="205" s="2" customFormat="1" ht="6.96" customHeight="1">
      <c r="A205" s="36"/>
      <c r="B205" s="64"/>
      <c r="C205" s="65"/>
      <c r="D205" s="65"/>
      <c r="E205" s="65"/>
      <c r="F205" s="65"/>
      <c r="G205" s="65"/>
      <c r="H205" s="65"/>
      <c r="I205" s="65"/>
      <c r="J205" s="65"/>
      <c r="K205" s="65"/>
      <c r="L205" s="42"/>
      <c r="M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</sheetData>
  <sheetProtection sheet="1" autoFilter="0" formatColumns="0" formatRows="0" objects="1" scenarios="1" spinCount="100000" saltValue="/wbJVfdL6n4pQ7bYBMs3gBG1KuBQohIr2FZrc1kC8m1EGnohgE4MMc8e635eokyaiwcj+NMpXS/Iw9cRoBUmNg==" hashValue="LlZP+2tbSmJygP5IzAWVLw6z+n49tMvs49m/HtI17RVOHfM9TTlgdj1GsXFXoAb/sDdEU0volUejnmU66+Uk8g==" algorithmName="SHA-512" password="CC35"/>
  <autoFilter ref="C120:K20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404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ROUND(J121,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ROUND((SUM(BE121:BE192)),  2)</f>
        <v>0</v>
      </c>
      <c r="G33" s="36"/>
      <c r="H33" s="36"/>
      <c r="I33" s="153">
        <v>0.20999999999999999</v>
      </c>
      <c r="J33" s="152">
        <f>ROUND(((SUM(BE121:BE192))*I33),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ROUND((SUM(BF121:BF192)),  2)</f>
        <v>0</v>
      </c>
      <c r="G34" s="36"/>
      <c r="H34" s="36"/>
      <c r="I34" s="153">
        <v>0.14999999999999999</v>
      </c>
      <c r="J34" s="152">
        <f>ROUND(((SUM(BF121:BF192))*I34),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ROUND((SUM(BG121:BG192)),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ROUND((SUM(BH121:BH192)),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ROUND((SUM(BI121:BI192)),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P2 - SO 401.2 - Veřejné osvěltení přechod P2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117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7"/>
      <c r="C98" s="178"/>
      <c r="D98" s="179" t="s">
        <v>118</v>
      </c>
      <c r="E98" s="180"/>
      <c r="F98" s="180"/>
      <c r="G98" s="180"/>
      <c r="H98" s="180"/>
      <c r="I98" s="180"/>
      <c r="J98" s="181">
        <f>J124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83"/>
      <c r="C99" s="184"/>
      <c r="D99" s="185" t="s">
        <v>119</v>
      </c>
      <c r="E99" s="186"/>
      <c r="F99" s="186"/>
      <c r="G99" s="186"/>
      <c r="H99" s="186"/>
      <c r="I99" s="186"/>
      <c r="J99" s="187">
        <f>J125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3"/>
      <c r="C100" s="184"/>
      <c r="D100" s="185" t="s">
        <v>120</v>
      </c>
      <c r="E100" s="186"/>
      <c r="F100" s="186"/>
      <c r="G100" s="186"/>
      <c r="H100" s="186"/>
      <c r="I100" s="186"/>
      <c r="J100" s="187">
        <f>J162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3"/>
      <c r="C101" s="184"/>
      <c r="D101" s="185" t="s">
        <v>121</v>
      </c>
      <c r="E101" s="186"/>
      <c r="F101" s="186"/>
      <c r="G101" s="186"/>
      <c r="H101" s="186"/>
      <c r="I101" s="186"/>
      <c r="J101" s="187">
        <f>J191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="2" customFormat="1" ht="6.96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4.96" customHeight="1">
      <c r="A108" s="36"/>
      <c r="B108" s="37"/>
      <c r="C108" s="21" t="s">
        <v>122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172" t="str">
        <f>E7</f>
        <v>Mikulov, rekonstrukce chodníků a nasvětlení přechodů podél III/525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74" t="str">
        <f>E9</f>
        <v>P2 - SO 401.2 - Veřejné osvěltení přechod P2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Mikulov</v>
      </c>
      <c r="G115" s="38"/>
      <c r="H115" s="38"/>
      <c r="I115" s="30" t="s">
        <v>22</v>
      </c>
      <c r="J115" s="77" t="str">
        <f>IF(J12="","",J12)</f>
        <v>25. 9. 2020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30</v>
      </c>
      <c r="J117" s="34" t="str">
        <f>E21</f>
        <v>PK Sklenář s.r.o.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Ing.Jiří Sklenář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0.32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11" customFormat="1" ht="29.28" customHeight="1">
      <c r="A120" s="189"/>
      <c r="B120" s="190"/>
      <c r="C120" s="191" t="s">
        <v>123</v>
      </c>
      <c r="D120" s="192" t="s">
        <v>62</v>
      </c>
      <c r="E120" s="192" t="s">
        <v>58</v>
      </c>
      <c r="F120" s="192" t="s">
        <v>59</v>
      </c>
      <c r="G120" s="192" t="s">
        <v>124</v>
      </c>
      <c r="H120" s="192" t="s">
        <v>125</v>
      </c>
      <c r="I120" s="192" t="s">
        <v>126</v>
      </c>
      <c r="J120" s="193" t="s">
        <v>114</v>
      </c>
      <c r="K120" s="194" t="s">
        <v>127</v>
      </c>
      <c r="L120" s="195"/>
      <c r="M120" s="98" t="s">
        <v>1</v>
      </c>
      <c r="N120" s="99" t="s">
        <v>41</v>
      </c>
      <c r="O120" s="99" t="s">
        <v>128</v>
      </c>
      <c r="P120" s="99" t="s">
        <v>129</v>
      </c>
      <c r="Q120" s="99" t="s">
        <v>130</v>
      </c>
      <c r="R120" s="99" t="s">
        <v>131</v>
      </c>
      <c r="S120" s="99" t="s">
        <v>132</v>
      </c>
      <c r="T120" s="100" t="s">
        <v>133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="2" customFormat="1" ht="22.8" customHeight="1">
      <c r="A121" s="36"/>
      <c r="B121" s="37"/>
      <c r="C121" s="105" t="s">
        <v>134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P122+P124</f>
        <v>0</v>
      </c>
      <c r="Q121" s="102"/>
      <c r="R121" s="198">
        <f>R122+R124</f>
        <v>5.8843157999999995</v>
      </c>
      <c r="S121" s="102"/>
      <c r="T121" s="199">
        <f>T122+T124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BK122+BK124</f>
        <v>0</v>
      </c>
    </row>
    <row r="122" s="12" customFormat="1" ht="25.92" customHeight="1">
      <c r="A122" s="12"/>
      <c r="B122" s="201"/>
      <c r="C122" s="202"/>
      <c r="D122" s="203" t="s">
        <v>76</v>
      </c>
      <c r="E122" s="204" t="s">
        <v>135</v>
      </c>
      <c r="F122" s="204" t="s">
        <v>136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76</v>
      </c>
      <c r="AU122" s="213" t="s">
        <v>77</v>
      </c>
      <c r="AY122" s="212" t="s">
        <v>137</v>
      </c>
      <c r="BK122" s="214">
        <f>BK123</f>
        <v>0</v>
      </c>
    </row>
    <row r="123" s="2" customFormat="1" ht="24.15" customHeight="1">
      <c r="A123" s="36"/>
      <c r="B123" s="37"/>
      <c r="C123" s="215" t="s">
        <v>85</v>
      </c>
      <c r="D123" s="215" t="s">
        <v>138</v>
      </c>
      <c r="E123" s="216" t="s">
        <v>139</v>
      </c>
      <c r="F123" s="217" t="s">
        <v>140</v>
      </c>
      <c r="G123" s="218" t="s">
        <v>141</v>
      </c>
      <c r="H123" s="219">
        <v>44</v>
      </c>
      <c r="I123" s="220"/>
      <c r="J123" s="221">
        <f>ROUND(I123*H123,2)</f>
        <v>0</v>
      </c>
      <c r="K123" s="222"/>
      <c r="L123" s="42"/>
      <c r="M123" s="223" t="s">
        <v>1</v>
      </c>
      <c r="N123" s="224" t="s">
        <v>42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142</v>
      </c>
      <c r="AT123" s="227" t="s">
        <v>138</v>
      </c>
      <c r="AU123" s="227" t="s">
        <v>85</v>
      </c>
      <c r="AY123" s="15" t="s">
        <v>137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85</v>
      </c>
      <c r="BK123" s="228">
        <f>ROUND(I123*H123,2)</f>
        <v>0</v>
      </c>
      <c r="BL123" s="15" t="s">
        <v>142</v>
      </c>
      <c r="BM123" s="227" t="s">
        <v>405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144</v>
      </c>
      <c r="F124" s="204" t="s">
        <v>145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P125+P162+P191</f>
        <v>0</v>
      </c>
      <c r="Q124" s="209"/>
      <c r="R124" s="210">
        <f>R125+R162+R191</f>
        <v>5.8843157999999995</v>
      </c>
      <c r="S124" s="209"/>
      <c r="T124" s="211">
        <f>T125+T162+T191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146</v>
      </c>
      <c r="AT124" s="213" t="s">
        <v>76</v>
      </c>
      <c r="AU124" s="213" t="s">
        <v>77</v>
      </c>
      <c r="AY124" s="212" t="s">
        <v>137</v>
      </c>
      <c r="BK124" s="214">
        <f>BK125+BK162+BK191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147</v>
      </c>
      <c r="F125" s="229" t="s">
        <v>148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SUM(P126:P161)</f>
        <v>0</v>
      </c>
      <c r="Q125" s="209"/>
      <c r="R125" s="210">
        <f>SUM(R126:R161)</f>
        <v>0.070760000000000003</v>
      </c>
      <c r="S125" s="209"/>
      <c r="T125" s="211">
        <f>SUM(T126:T161)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146</v>
      </c>
      <c r="AT125" s="213" t="s">
        <v>76</v>
      </c>
      <c r="AU125" s="213" t="s">
        <v>85</v>
      </c>
      <c r="AY125" s="212" t="s">
        <v>137</v>
      </c>
      <c r="BK125" s="214">
        <f>SUM(BK126:BK161)</f>
        <v>0</v>
      </c>
    </row>
    <row r="126" s="2" customFormat="1" ht="24.15" customHeight="1">
      <c r="A126" s="36"/>
      <c r="B126" s="37"/>
      <c r="C126" s="215" t="s">
        <v>87</v>
      </c>
      <c r="D126" s="215" t="s">
        <v>138</v>
      </c>
      <c r="E126" s="216" t="s">
        <v>149</v>
      </c>
      <c r="F126" s="217" t="s">
        <v>150</v>
      </c>
      <c r="G126" s="218" t="s">
        <v>141</v>
      </c>
      <c r="H126" s="219">
        <v>44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142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142</v>
      </c>
      <c r="BM126" s="227" t="s">
        <v>406</v>
      </c>
    </row>
    <row r="127" s="2" customFormat="1" ht="24.15" customHeight="1">
      <c r="A127" s="36"/>
      <c r="B127" s="37"/>
      <c r="C127" s="231" t="s">
        <v>146</v>
      </c>
      <c r="D127" s="231" t="s">
        <v>144</v>
      </c>
      <c r="E127" s="232" t="s">
        <v>152</v>
      </c>
      <c r="F127" s="233" t="s">
        <v>153</v>
      </c>
      <c r="G127" s="234" t="s">
        <v>141</v>
      </c>
      <c r="H127" s="235">
        <v>44</v>
      </c>
      <c r="I127" s="236"/>
      <c r="J127" s="237">
        <f>ROUND(I127*H127,2)</f>
        <v>0</v>
      </c>
      <c r="K127" s="238"/>
      <c r="L127" s="239"/>
      <c r="M127" s="240" t="s">
        <v>1</v>
      </c>
      <c r="N127" s="241" t="s">
        <v>42</v>
      </c>
      <c r="O127" s="89"/>
      <c r="P127" s="225">
        <f>O127*H127</f>
        <v>0</v>
      </c>
      <c r="Q127" s="225">
        <v>0.00035</v>
      </c>
      <c r="R127" s="225">
        <f>Q127*H127</f>
        <v>0.015400000000000001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154</v>
      </c>
      <c r="AT127" s="227" t="s">
        <v>144</v>
      </c>
      <c r="AU127" s="227" t="s">
        <v>87</v>
      </c>
      <c r="AY127" s="15" t="s">
        <v>137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85</v>
      </c>
      <c r="BK127" s="228">
        <f>ROUND(I127*H127,2)</f>
        <v>0</v>
      </c>
      <c r="BL127" s="15" t="s">
        <v>155</v>
      </c>
      <c r="BM127" s="227" t="s">
        <v>407</v>
      </c>
    </row>
    <row r="128" s="2" customFormat="1" ht="33" customHeight="1">
      <c r="A128" s="36"/>
      <c r="B128" s="37"/>
      <c r="C128" s="215" t="s">
        <v>157</v>
      </c>
      <c r="D128" s="215" t="s">
        <v>138</v>
      </c>
      <c r="E128" s="216" t="s">
        <v>158</v>
      </c>
      <c r="F128" s="217" t="s">
        <v>159</v>
      </c>
      <c r="G128" s="218" t="s">
        <v>160</v>
      </c>
      <c r="H128" s="219">
        <v>4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42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142</v>
      </c>
      <c r="AT128" s="227" t="s">
        <v>138</v>
      </c>
      <c r="AU128" s="227" t="s">
        <v>87</v>
      </c>
      <c r="AY128" s="15" t="s">
        <v>137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85</v>
      </c>
      <c r="BK128" s="228">
        <f>ROUND(I128*H128,2)</f>
        <v>0</v>
      </c>
      <c r="BL128" s="15" t="s">
        <v>142</v>
      </c>
      <c r="BM128" s="227" t="s">
        <v>408</v>
      </c>
    </row>
    <row r="129" s="2" customFormat="1" ht="24.15" customHeight="1">
      <c r="A129" s="36"/>
      <c r="B129" s="37"/>
      <c r="C129" s="215" t="s">
        <v>162</v>
      </c>
      <c r="D129" s="215" t="s">
        <v>138</v>
      </c>
      <c r="E129" s="216" t="s">
        <v>163</v>
      </c>
      <c r="F129" s="217" t="s">
        <v>164</v>
      </c>
      <c r="G129" s="218" t="s">
        <v>160</v>
      </c>
      <c r="H129" s="219">
        <v>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42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142</v>
      </c>
      <c r="AT129" s="227" t="s">
        <v>138</v>
      </c>
      <c r="AU129" s="227" t="s">
        <v>87</v>
      </c>
      <c r="AY129" s="15" t="s">
        <v>137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85</v>
      </c>
      <c r="BK129" s="228">
        <f>ROUND(I129*H129,2)</f>
        <v>0</v>
      </c>
      <c r="BL129" s="15" t="s">
        <v>142</v>
      </c>
      <c r="BM129" s="227" t="s">
        <v>409</v>
      </c>
    </row>
    <row r="130" s="2" customFormat="1" ht="24.15" customHeight="1">
      <c r="A130" s="36"/>
      <c r="B130" s="37"/>
      <c r="C130" s="231" t="s">
        <v>166</v>
      </c>
      <c r="D130" s="231" t="s">
        <v>144</v>
      </c>
      <c r="E130" s="232" t="s">
        <v>167</v>
      </c>
      <c r="F130" s="233" t="s">
        <v>168</v>
      </c>
      <c r="G130" s="234" t="s">
        <v>160</v>
      </c>
      <c r="H130" s="235">
        <v>2</v>
      </c>
      <c r="I130" s="236"/>
      <c r="J130" s="237">
        <f>ROUND(I130*H130,2)</f>
        <v>0</v>
      </c>
      <c r="K130" s="238"/>
      <c r="L130" s="239"/>
      <c r="M130" s="240" t="s">
        <v>1</v>
      </c>
      <c r="N130" s="241" t="s">
        <v>42</v>
      </c>
      <c r="O130" s="89"/>
      <c r="P130" s="225">
        <f>O130*H130</f>
        <v>0</v>
      </c>
      <c r="Q130" s="225">
        <v>0.0074999999999999997</v>
      </c>
      <c r="R130" s="225">
        <f>Q130*H130</f>
        <v>0.014999999999999999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169</v>
      </c>
      <c r="AT130" s="227" t="s">
        <v>144</v>
      </c>
      <c r="AU130" s="227" t="s">
        <v>87</v>
      </c>
      <c r="AY130" s="15" t="s">
        <v>137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85</v>
      </c>
      <c r="BK130" s="228">
        <f>ROUND(I130*H130,2)</f>
        <v>0</v>
      </c>
      <c r="BL130" s="15" t="s">
        <v>169</v>
      </c>
      <c r="BM130" s="227" t="s">
        <v>410</v>
      </c>
    </row>
    <row r="131" s="2" customFormat="1" ht="24.15" customHeight="1">
      <c r="A131" s="36"/>
      <c r="B131" s="37"/>
      <c r="C131" s="215" t="s">
        <v>171</v>
      </c>
      <c r="D131" s="215" t="s">
        <v>138</v>
      </c>
      <c r="E131" s="216" t="s">
        <v>172</v>
      </c>
      <c r="F131" s="217" t="s">
        <v>173</v>
      </c>
      <c r="G131" s="218" t="s">
        <v>160</v>
      </c>
      <c r="H131" s="219">
        <v>2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42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142</v>
      </c>
      <c r="AT131" s="227" t="s">
        <v>138</v>
      </c>
      <c r="AU131" s="227" t="s">
        <v>87</v>
      </c>
      <c r="AY131" s="15" t="s">
        <v>137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85</v>
      </c>
      <c r="BK131" s="228">
        <f>ROUND(I131*H131,2)</f>
        <v>0</v>
      </c>
      <c r="BL131" s="15" t="s">
        <v>142</v>
      </c>
      <c r="BM131" s="227" t="s">
        <v>411</v>
      </c>
    </row>
    <row r="132" s="2" customFormat="1" ht="24.15" customHeight="1">
      <c r="A132" s="36"/>
      <c r="B132" s="37"/>
      <c r="C132" s="231" t="s">
        <v>175</v>
      </c>
      <c r="D132" s="231" t="s">
        <v>144</v>
      </c>
      <c r="E132" s="232" t="s">
        <v>176</v>
      </c>
      <c r="F132" s="233" t="s">
        <v>177</v>
      </c>
      <c r="G132" s="234" t="s">
        <v>178</v>
      </c>
      <c r="H132" s="235">
        <v>2</v>
      </c>
      <c r="I132" s="236"/>
      <c r="J132" s="237">
        <f>ROUND(I132*H132,2)</f>
        <v>0</v>
      </c>
      <c r="K132" s="238"/>
      <c r="L132" s="239"/>
      <c r="M132" s="240" t="s">
        <v>1</v>
      </c>
      <c r="N132" s="241" t="s">
        <v>42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179</v>
      </c>
      <c r="AT132" s="227" t="s">
        <v>144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142</v>
      </c>
      <c r="BM132" s="227" t="s">
        <v>412</v>
      </c>
    </row>
    <row r="133" s="2" customFormat="1" ht="24.15" customHeight="1">
      <c r="A133" s="36"/>
      <c r="B133" s="37"/>
      <c r="C133" s="215" t="s">
        <v>181</v>
      </c>
      <c r="D133" s="215" t="s">
        <v>138</v>
      </c>
      <c r="E133" s="216" t="s">
        <v>182</v>
      </c>
      <c r="F133" s="217" t="s">
        <v>183</v>
      </c>
      <c r="G133" s="218" t="s">
        <v>160</v>
      </c>
      <c r="H133" s="219">
        <v>2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42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142</v>
      </c>
      <c r="AT133" s="227" t="s">
        <v>138</v>
      </c>
      <c r="AU133" s="227" t="s">
        <v>87</v>
      </c>
      <c r="AY133" s="15" t="s">
        <v>137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85</v>
      </c>
      <c r="BK133" s="228">
        <f>ROUND(I133*H133,2)</f>
        <v>0</v>
      </c>
      <c r="BL133" s="15" t="s">
        <v>142</v>
      </c>
      <c r="BM133" s="227" t="s">
        <v>413</v>
      </c>
    </row>
    <row r="134" s="2" customFormat="1" ht="21.75" customHeight="1">
      <c r="A134" s="36"/>
      <c r="B134" s="37"/>
      <c r="C134" s="231" t="s">
        <v>185</v>
      </c>
      <c r="D134" s="231" t="s">
        <v>144</v>
      </c>
      <c r="E134" s="232" t="s">
        <v>414</v>
      </c>
      <c r="F134" s="233" t="s">
        <v>415</v>
      </c>
      <c r="G134" s="234" t="s">
        <v>178</v>
      </c>
      <c r="H134" s="235">
        <v>2</v>
      </c>
      <c r="I134" s="236"/>
      <c r="J134" s="237">
        <f>ROUND(I134*H134,2)</f>
        <v>0</v>
      </c>
      <c r="K134" s="238"/>
      <c r="L134" s="239"/>
      <c r="M134" s="240" t="s">
        <v>1</v>
      </c>
      <c r="N134" s="241" t="s">
        <v>42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169</v>
      </c>
      <c r="AT134" s="227" t="s">
        <v>144</v>
      </c>
      <c r="AU134" s="227" t="s">
        <v>87</v>
      </c>
      <c r="AY134" s="15" t="s">
        <v>137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85</v>
      </c>
      <c r="BK134" s="228">
        <f>ROUND(I134*H134,2)</f>
        <v>0</v>
      </c>
      <c r="BL134" s="15" t="s">
        <v>169</v>
      </c>
      <c r="BM134" s="227" t="s">
        <v>416</v>
      </c>
    </row>
    <row r="135" s="2" customFormat="1" ht="16.5" customHeight="1">
      <c r="A135" s="36"/>
      <c r="B135" s="37"/>
      <c r="C135" s="215" t="s">
        <v>189</v>
      </c>
      <c r="D135" s="215" t="s">
        <v>138</v>
      </c>
      <c r="E135" s="216" t="s">
        <v>190</v>
      </c>
      <c r="F135" s="217" t="s">
        <v>191</v>
      </c>
      <c r="G135" s="218" t="s">
        <v>160</v>
      </c>
      <c r="H135" s="219">
        <v>1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42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142</v>
      </c>
      <c r="AT135" s="227" t="s">
        <v>138</v>
      </c>
      <c r="AU135" s="227" t="s">
        <v>87</v>
      </c>
      <c r="AY135" s="15" t="s">
        <v>137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85</v>
      </c>
      <c r="BK135" s="228">
        <f>ROUND(I135*H135,2)</f>
        <v>0</v>
      </c>
      <c r="BL135" s="15" t="s">
        <v>142</v>
      </c>
      <c r="BM135" s="227" t="s">
        <v>417</v>
      </c>
    </row>
    <row r="136" s="2" customFormat="1" ht="24.15" customHeight="1">
      <c r="A136" s="36"/>
      <c r="B136" s="37"/>
      <c r="C136" s="231" t="s">
        <v>193</v>
      </c>
      <c r="D136" s="231" t="s">
        <v>144</v>
      </c>
      <c r="E136" s="232" t="s">
        <v>194</v>
      </c>
      <c r="F136" s="233" t="s">
        <v>195</v>
      </c>
      <c r="G136" s="234" t="s">
        <v>178</v>
      </c>
      <c r="H136" s="235">
        <v>1</v>
      </c>
      <c r="I136" s="236"/>
      <c r="J136" s="237">
        <f>ROUND(I136*H136,2)</f>
        <v>0</v>
      </c>
      <c r="K136" s="238"/>
      <c r="L136" s="239"/>
      <c r="M136" s="240" t="s">
        <v>1</v>
      </c>
      <c r="N136" s="241" t="s">
        <v>42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179</v>
      </c>
      <c r="AT136" s="227" t="s">
        <v>144</v>
      </c>
      <c r="AU136" s="227" t="s">
        <v>87</v>
      </c>
      <c r="AY136" s="15" t="s">
        <v>137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85</v>
      </c>
      <c r="BK136" s="228">
        <f>ROUND(I136*H136,2)</f>
        <v>0</v>
      </c>
      <c r="BL136" s="15" t="s">
        <v>142</v>
      </c>
      <c r="BM136" s="227" t="s">
        <v>418</v>
      </c>
    </row>
    <row r="137" s="2" customFormat="1" ht="16.5" customHeight="1">
      <c r="A137" s="36"/>
      <c r="B137" s="37"/>
      <c r="C137" s="231" t="s">
        <v>197</v>
      </c>
      <c r="D137" s="231" t="s">
        <v>144</v>
      </c>
      <c r="E137" s="232" t="s">
        <v>198</v>
      </c>
      <c r="F137" s="233" t="s">
        <v>199</v>
      </c>
      <c r="G137" s="234" t="s">
        <v>141</v>
      </c>
      <c r="H137" s="235">
        <v>14</v>
      </c>
      <c r="I137" s="236"/>
      <c r="J137" s="237">
        <f>ROUND(I137*H137,2)</f>
        <v>0</v>
      </c>
      <c r="K137" s="238"/>
      <c r="L137" s="239"/>
      <c r="M137" s="240" t="s">
        <v>1</v>
      </c>
      <c r="N137" s="241" t="s">
        <v>42</v>
      </c>
      <c r="O137" s="89"/>
      <c r="P137" s="225">
        <f>O137*H137</f>
        <v>0</v>
      </c>
      <c r="Q137" s="225">
        <v>0.00012</v>
      </c>
      <c r="R137" s="225">
        <f>Q137*H137</f>
        <v>0.0016800000000000001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179</v>
      </c>
      <c r="AT137" s="227" t="s">
        <v>144</v>
      </c>
      <c r="AU137" s="227" t="s">
        <v>87</v>
      </c>
      <c r="AY137" s="15" t="s">
        <v>137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85</v>
      </c>
      <c r="BK137" s="228">
        <f>ROUND(I137*H137,2)</f>
        <v>0</v>
      </c>
      <c r="BL137" s="15" t="s">
        <v>142</v>
      </c>
      <c r="BM137" s="227" t="s">
        <v>419</v>
      </c>
    </row>
    <row r="138" s="13" customFormat="1">
      <c r="A138" s="13"/>
      <c r="B138" s="242"/>
      <c r="C138" s="243"/>
      <c r="D138" s="244" t="s">
        <v>201</v>
      </c>
      <c r="E138" s="245" t="s">
        <v>1</v>
      </c>
      <c r="F138" s="246" t="s">
        <v>420</v>
      </c>
      <c r="G138" s="243"/>
      <c r="H138" s="247">
        <v>14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201</v>
      </c>
      <c r="AU138" s="253" t="s">
        <v>87</v>
      </c>
      <c r="AV138" s="13" t="s">
        <v>87</v>
      </c>
      <c r="AW138" s="13" t="s">
        <v>32</v>
      </c>
      <c r="AX138" s="13" t="s">
        <v>85</v>
      </c>
      <c r="AY138" s="253" t="s">
        <v>137</v>
      </c>
    </row>
    <row r="139" s="2" customFormat="1" ht="33" customHeight="1">
      <c r="A139" s="36"/>
      <c r="B139" s="37"/>
      <c r="C139" s="215" t="s">
        <v>203</v>
      </c>
      <c r="D139" s="215" t="s">
        <v>138</v>
      </c>
      <c r="E139" s="216" t="s">
        <v>204</v>
      </c>
      <c r="F139" s="217" t="s">
        <v>205</v>
      </c>
      <c r="G139" s="218" t="s">
        <v>141</v>
      </c>
      <c r="H139" s="219">
        <v>11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42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142</v>
      </c>
      <c r="AT139" s="227" t="s">
        <v>138</v>
      </c>
      <c r="AU139" s="227" t="s">
        <v>87</v>
      </c>
      <c r="AY139" s="15" t="s">
        <v>137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85</v>
      </c>
      <c r="BK139" s="228">
        <f>ROUND(I139*H139,2)</f>
        <v>0</v>
      </c>
      <c r="BL139" s="15" t="s">
        <v>142</v>
      </c>
      <c r="BM139" s="227" t="s">
        <v>421</v>
      </c>
    </row>
    <row r="140" s="2" customFormat="1" ht="16.5" customHeight="1">
      <c r="A140" s="36"/>
      <c r="B140" s="37"/>
      <c r="C140" s="231" t="s">
        <v>8</v>
      </c>
      <c r="D140" s="231" t="s">
        <v>144</v>
      </c>
      <c r="E140" s="232" t="s">
        <v>209</v>
      </c>
      <c r="F140" s="233" t="s">
        <v>210</v>
      </c>
      <c r="G140" s="234" t="s">
        <v>211</v>
      </c>
      <c r="H140" s="235">
        <v>6.8200000000000003</v>
      </c>
      <c r="I140" s="236"/>
      <c r="J140" s="237">
        <f>ROUND(I140*H140,2)</f>
        <v>0</v>
      </c>
      <c r="K140" s="238"/>
      <c r="L140" s="239"/>
      <c r="M140" s="240" t="s">
        <v>1</v>
      </c>
      <c r="N140" s="241" t="s">
        <v>42</v>
      </c>
      <c r="O140" s="89"/>
      <c r="P140" s="225">
        <f>O140*H140</f>
        <v>0</v>
      </c>
      <c r="Q140" s="225">
        <v>0.001</v>
      </c>
      <c r="R140" s="225">
        <f>Q140*H140</f>
        <v>0.0068200000000000005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179</v>
      </c>
      <c r="AT140" s="227" t="s">
        <v>144</v>
      </c>
      <c r="AU140" s="227" t="s">
        <v>87</v>
      </c>
      <c r="AY140" s="15" t="s">
        <v>137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85</v>
      </c>
      <c r="BK140" s="228">
        <f>ROUND(I140*H140,2)</f>
        <v>0</v>
      </c>
      <c r="BL140" s="15" t="s">
        <v>142</v>
      </c>
      <c r="BM140" s="227" t="s">
        <v>422</v>
      </c>
    </row>
    <row r="141" s="13" customFormat="1">
      <c r="A141" s="13"/>
      <c r="B141" s="242"/>
      <c r="C141" s="243"/>
      <c r="D141" s="244" t="s">
        <v>201</v>
      </c>
      <c r="E141" s="245" t="s">
        <v>1</v>
      </c>
      <c r="F141" s="246" t="s">
        <v>423</v>
      </c>
      <c r="G141" s="243"/>
      <c r="H141" s="247">
        <v>6.8200000000000003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201</v>
      </c>
      <c r="AU141" s="253" t="s">
        <v>87</v>
      </c>
      <c r="AV141" s="13" t="s">
        <v>87</v>
      </c>
      <c r="AW141" s="13" t="s">
        <v>32</v>
      </c>
      <c r="AX141" s="13" t="s">
        <v>85</v>
      </c>
      <c r="AY141" s="253" t="s">
        <v>137</v>
      </c>
    </row>
    <row r="142" s="2" customFormat="1" ht="16.5" customHeight="1">
      <c r="A142" s="36"/>
      <c r="B142" s="37"/>
      <c r="C142" s="215" t="s">
        <v>155</v>
      </c>
      <c r="D142" s="215" t="s">
        <v>138</v>
      </c>
      <c r="E142" s="216" t="s">
        <v>214</v>
      </c>
      <c r="F142" s="217" t="s">
        <v>215</v>
      </c>
      <c r="G142" s="218" t="s">
        <v>160</v>
      </c>
      <c r="H142" s="219">
        <v>4</v>
      </c>
      <c r="I142" s="220"/>
      <c r="J142" s="221">
        <f>ROUND(I142*H142,2)</f>
        <v>0</v>
      </c>
      <c r="K142" s="222"/>
      <c r="L142" s="42"/>
      <c r="M142" s="223" t="s">
        <v>1</v>
      </c>
      <c r="N142" s="224" t="s">
        <v>42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142</v>
      </c>
      <c r="AT142" s="227" t="s">
        <v>138</v>
      </c>
      <c r="AU142" s="227" t="s">
        <v>87</v>
      </c>
      <c r="AY142" s="15" t="s">
        <v>137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85</v>
      </c>
      <c r="BK142" s="228">
        <f>ROUND(I142*H142,2)</f>
        <v>0</v>
      </c>
      <c r="BL142" s="15" t="s">
        <v>142</v>
      </c>
      <c r="BM142" s="227" t="s">
        <v>424</v>
      </c>
    </row>
    <row r="143" s="2" customFormat="1" ht="16.5" customHeight="1">
      <c r="A143" s="36"/>
      <c r="B143" s="37"/>
      <c r="C143" s="231" t="s">
        <v>217</v>
      </c>
      <c r="D143" s="231" t="s">
        <v>144</v>
      </c>
      <c r="E143" s="232" t="s">
        <v>218</v>
      </c>
      <c r="F143" s="233" t="s">
        <v>219</v>
      </c>
      <c r="G143" s="234" t="s">
        <v>160</v>
      </c>
      <c r="H143" s="235">
        <v>4</v>
      </c>
      <c r="I143" s="236"/>
      <c r="J143" s="237">
        <f>ROUND(I143*H143,2)</f>
        <v>0</v>
      </c>
      <c r="K143" s="238"/>
      <c r="L143" s="239"/>
      <c r="M143" s="240" t="s">
        <v>1</v>
      </c>
      <c r="N143" s="241" t="s">
        <v>42</v>
      </c>
      <c r="O143" s="89"/>
      <c r="P143" s="225">
        <f>O143*H143</f>
        <v>0</v>
      </c>
      <c r="Q143" s="225">
        <v>0.00023000000000000001</v>
      </c>
      <c r="R143" s="225">
        <f>Q143*H143</f>
        <v>0.00092000000000000003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179</v>
      </c>
      <c r="AT143" s="227" t="s">
        <v>144</v>
      </c>
      <c r="AU143" s="227" t="s">
        <v>87</v>
      </c>
      <c r="AY143" s="15" t="s">
        <v>137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85</v>
      </c>
      <c r="BK143" s="228">
        <f>ROUND(I143*H143,2)</f>
        <v>0</v>
      </c>
      <c r="BL143" s="15" t="s">
        <v>142</v>
      </c>
      <c r="BM143" s="227" t="s">
        <v>425</v>
      </c>
    </row>
    <row r="144" s="2" customFormat="1" ht="24.15" customHeight="1">
      <c r="A144" s="36"/>
      <c r="B144" s="37"/>
      <c r="C144" s="215" t="s">
        <v>221</v>
      </c>
      <c r="D144" s="215" t="s">
        <v>138</v>
      </c>
      <c r="E144" s="216" t="s">
        <v>222</v>
      </c>
      <c r="F144" s="217" t="s">
        <v>223</v>
      </c>
      <c r="G144" s="218" t="s">
        <v>160</v>
      </c>
      <c r="H144" s="219">
        <v>1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42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142</v>
      </c>
      <c r="AT144" s="227" t="s">
        <v>138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142</v>
      </c>
      <c r="BM144" s="227" t="s">
        <v>426</v>
      </c>
    </row>
    <row r="145" s="2" customFormat="1" ht="24.15" customHeight="1">
      <c r="A145" s="36"/>
      <c r="B145" s="37"/>
      <c r="C145" s="215" t="s">
        <v>225</v>
      </c>
      <c r="D145" s="215" t="s">
        <v>138</v>
      </c>
      <c r="E145" s="216" t="s">
        <v>226</v>
      </c>
      <c r="F145" s="217" t="s">
        <v>227</v>
      </c>
      <c r="G145" s="218" t="s">
        <v>160</v>
      </c>
      <c r="H145" s="219">
        <v>1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42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142</v>
      </c>
      <c r="AT145" s="227" t="s">
        <v>138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427</v>
      </c>
    </row>
    <row r="146" s="2" customFormat="1" ht="24.15" customHeight="1">
      <c r="A146" s="36"/>
      <c r="B146" s="37"/>
      <c r="C146" s="215" t="s">
        <v>229</v>
      </c>
      <c r="D146" s="215" t="s">
        <v>138</v>
      </c>
      <c r="E146" s="216" t="s">
        <v>230</v>
      </c>
      <c r="F146" s="217" t="s">
        <v>231</v>
      </c>
      <c r="G146" s="218" t="s">
        <v>160</v>
      </c>
      <c r="H146" s="219">
        <v>1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42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142</v>
      </c>
      <c r="AT146" s="227" t="s">
        <v>138</v>
      </c>
      <c r="AU146" s="227" t="s">
        <v>87</v>
      </c>
      <c r="AY146" s="15" t="s">
        <v>137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85</v>
      </c>
      <c r="BK146" s="228">
        <f>ROUND(I146*H146,2)</f>
        <v>0</v>
      </c>
      <c r="BL146" s="15" t="s">
        <v>142</v>
      </c>
      <c r="BM146" s="227" t="s">
        <v>428</v>
      </c>
    </row>
    <row r="147" s="2" customFormat="1" ht="21.75" customHeight="1">
      <c r="A147" s="36"/>
      <c r="B147" s="37"/>
      <c r="C147" s="215" t="s">
        <v>7</v>
      </c>
      <c r="D147" s="215" t="s">
        <v>138</v>
      </c>
      <c r="E147" s="216" t="s">
        <v>233</v>
      </c>
      <c r="F147" s="217" t="s">
        <v>234</v>
      </c>
      <c r="G147" s="218" t="s">
        <v>235</v>
      </c>
      <c r="H147" s="219">
        <v>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42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142</v>
      </c>
      <c r="AT147" s="227" t="s">
        <v>138</v>
      </c>
      <c r="AU147" s="227" t="s">
        <v>87</v>
      </c>
      <c r="AY147" s="15" t="s">
        <v>137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85</v>
      </c>
      <c r="BK147" s="228">
        <f>ROUND(I147*H147,2)</f>
        <v>0</v>
      </c>
      <c r="BL147" s="15" t="s">
        <v>142</v>
      </c>
      <c r="BM147" s="227" t="s">
        <v>429</v>
      </c>
    </row>
    <row r="148" s="2" customFormat="1" ht="33" customHeight="1">
      <c r="A148" s="36"/>
      <c r="B148" s="37"/>
      <c r="C148" s="215" t="s">
        <v>237</v>
      </c>
      <c r="D148" s="215" t="s">
        <v>138</v>
      </c>
      <c r="E148" s="216" t="s">
        <v>238</v>
      </c>
      <c r="F148" s="217" t="s">
        <v>239</v>
      </c>
      <c r="G148" s="218" t="s">
        <v>141</v>
      </c>
      <c r="H148" s="219">
        <v>44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42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142</v>
      </c>
      <c r="AT148" s="227" t="s">
        <v>138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142</v>
      </c>
      <c r="BM148" s="227" t="s">
        <v>430</v>
      </c>
    </row>
    <row r="149" s="13" customFormat="1">
      <c r="A149" s="13"/>
      <c r="B149" s="242"/>
      <c r="C149" s="243"/>
      <c r="D149" s="244" t="s">
        <v>201</v>
      </c>
      <c r="E149" s="245" t="s">
        <v>1</v>
      </c>
      <c r="F149" s="246" t="s">
        <v>431</v>
      </c>
      <c r="G149" s="243"/>
      <c r="H149" s="247">
        <v>28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201</v>
      </c>
      <c r="AU149" s="253" t="s">
        <v>87</v>
      </c>
      <c r="AV149" s="13" t="s">
        <v>87</v>
      </c>
      <c r="AW149" s="13" t="s">
        <v>32</v>
      </c>
      <c r="AX149" s="13" t="s">
        <v>77</v>
      </c>
      <c r="AY149" s="253" t="s">
        <v>137</v>
      </c>
    </row>
    <row r="150" s="13" customFormat="1">
      <c r="A150" s="13"/>
      <c r="B150" s="242"/>
      <c r="C150" s="243"/>
      <c r="D150" s="244" t="s">
        <v>201</v>
      </c>
      <c r="E150" s="245" t="s">
        <v>1</v>
      </c>
      <c r="F150" s="246" t="s">
        <v>432</v>
      </c>
      <c r="G150" s="243"/>
      <c r="H150" s="247">
        <v>6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201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137</v>
      </c>
    </row>
    <row r="151" s="13" customFormat="1">
      <c r="A151" s="13"/>
      <c r="B151" s="242"/>
      <c r="C151" s="243"/>
      <c r="D151" s="244" t="s">
        <v>201</v>
      </c>
      <c r="E151" s="245" t="s">
        <v>1</v>
      </c>
      <c r="F151" s="246" t="s">
        <v>433</v>
      </c>
      <c r="G151" s="243"/>
      <c r="H151" s="247">
        <v>10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201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137</v>
      </c>
    </row>
    <row r="152" s="2" customFormat="1" ht="16.5" customHeight="1">
      <c r="A152" s="36"/>
      <c r="B152" s="37"/>
      <c r="C152" s="231" t="s">
        <v>244</v>
      </c>
      <c r="D152" s="231" t="s">
        <v>144</v>
      </c>
      <c r="E152" s="232" t="s">
        <v>245</v>
      </c>
      <c r="F152" s="233" t="s">
        <v>246</v>
      </c>
      <c r="G152" s="234" t="s">
        <v>141</v>
      </c>
      <c r="H152" s="235">
        <v>34</v>
      </c>
      <c r="I152" s="236"/>
      <c r="J152" s="237">
        <f>ROUND(I152*H152,2)</f>
        <v>0</v>
      </c>
      <c r="K152" s="238"/>
      <c r="L152" s="239"/>
      <c r="M152" s="240" t="s">
        <v>1</v>
      </c>
      <c r="N152" s="241" t="s">
        <v>42</v>
      </c>
      <c r="O152" s="89"/>
      <c r="P152" s="225">
        <f>O152*H152</f>
        <v>0</v>
      </c>
      <c r="Q152" s="225">
        <v>0.00091</v>
      </c>
      <c r="R152" s="225">
        <f>Q152*H152</f>
        <v>0.030939999999999999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179</v>
      </c>
      <c r="AT152" s="227" t="s">
        <v>144</v>
      </c>
      <c r="AU152" s="227" t="s">
        <v>87</v>
      </c>
      <c r="AY152" s="15" t="s">
        <v>137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85</v>
      </c>
      <c r="BK152" s="228">
        <f>ROUND(I152*H152,2)</f>
        <v>0</v>
      </c>
      <c r="BL152" s="15" t="s">
        <v>142</v>
      </c>
      <c r="BM152" s="227" t="s">
        <v>434</v>
      </c>
    </row>
    <row r="153" s="13" customFormat="1">
      <c r="A153" s="13"/>
      <c r="B153" s="242"/>
      <c r="C153" s="243"/>
      <c r="D153" s="244" t="s">
        <v>201</v>
      </c>
      <c r="E153" s="245" t="s">
        <v>1</v>
      </c>
      <c r="F153" s="246" t="s">
        <v>431</v>
      </c>
      <c r="G153" s="243"/>
      <c r="H153" s="247">
        <v>28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201</v>
      </c>
      <c r="AU153" s="253" t="s">
        <v>87</v>
      </c>
      <c r="AV153" s="13" t="s">
        <v>87</v>
      </c>
      <c r="AW153" s="13" t="s">
        <v>32</v>
      </c>
      <c r="AX153" s="13" t="s">
        <v>77</v>
      </c>
      <c r="AY153" s="253" t="s">
        <v>137</v>
      </c>
    </row>
    <row r="154" s="13" customFormat="1">
      <c r="A154" s="13"/>
      <c r="B154" s="242"/>
      <c r="C154" s="243"/>
      <c r="D154" s="244" t="s">
        <v>201</v>
      </c>
      <c r="E154" s="245" t="s">
        <v>1</v>
      </c>
      <c r="F154" s="246" t="s">
        <v>432</v>
      </c>
      <c r="G154" s="243"/>
      <c r="H154" s="247">
        <v>6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201</v>
      </c>
      <c r="AU154" s="253" t="s">
        <v>87</v>
      </c>
      <c r="AV154" s="13" t="s">
        <v>87</v>
      </c>
      <c r="AW154" s="13" t="s">
        <v>32</v>
      </c>
      <c r="AX154" s="13" t="s">
        <v>77</v>
      </c>
      <c r="AY154" s="253" t="s">
        <v>137</v>
      </c>
    </row>
    <row r="155" s="2" customFormat="1" ht="21.75" customHeight="1">
      <c r="A155" s="36"/>
      <c r="B155" s="37"/>
      <c r="C155" s="215" t="s">
        <v>248</v>
      </c>
      <c r="D155" s="215" t="s">
        <v>138</v>
      </c>
      <c r="E155" s="216" t="s">
        <v>249</v>
      </c>
      <c r="F155" s="217" t="s">
        <v>250</v>
      </c>
      <c r="G155" s="218" t="s">
        <v>160</v>
      </c>
      <c r="H155" s="219">
        <v>2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42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142</v>
      </c>
      <c r="AT155" s="227" t="s">
        <v>138</v>
      </c>
      <c r="AU155" s="227" t="s">
        <v>87</v>
      </c>
      <c r="AY155" s="15" t="s">
        <v>137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85</v>
      </c>
      <c r="BK155" s="228">
        <f>ROUND(I155*H155,2)</f>
        <v>0</v>
      </c>
      <c r="BL155" s="15" t="s">
        <v>142</v>
      </c>
      <c r="BM155" s="227" t="s">
        <v>435</v>
      </c>
    </row>
    <row r="156" s="2" customFormat="1" ht="16.5" customHeight="1">
      <c r="A156" s="36"/>
      <c r="B156" s="37"/>
      <c r="C156" s="215" t="s">
        <v>252</v>
      </c>
      <c r="D156" s="215" t="s">
        <v>138</v>
      </c>
      <c r="E156" s="216" t="s">
        <v>253</v>
      </c>
      <c r="F156" s="217" t="s">
        <v>254</v>
      </c>
      <c r="G156" s="218" t="s">
        <v>160</v>
      </c>
      <c r="H156" s="219">
        <v>2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42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142</v>
      </c>
      <c r="AT156" s="227" t="s">
        <v>138</v>
      </c>
      <c r="AU156" s="227" t="s">
        <v>87</v>
      </c>
      <c r="AY156" s="15" t="s">
        <v>137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85</v>
      </c>
      <c r="BK156" s="228">
        <f>ROUND(I156*H156,2)</f>
        <v>0</v>
      </c>
      <c r="BL156" s="15" t="s">
        <v>142</v>
      </c>
      <c r="BM156" s="227" t="s">
        <v>436</v>
      </c>
    </row>
    <row r="157" s="2" customFormat="1" ht="16.5" customHeight="1">
      <c r="A157" s="36"/>
      <c r="B157" s="37"/>
      <c r="C157" s="215" t="s">
        <v>372</v>
      </c>
      <c r="D157" s="215" t="s">
        <v>138</v>
      </c>
      <c r="E157" s="216" t="s">
        <v>257</v>
      </c>
      <c r="F157" s="217" t="s">
        <v>258</v>
      </c>
      <c r="G157" s="218" t="s">
        <v>259</v>
      </c>
      <c r="H157" s="254"/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142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142</v>
      </c>
      <c r="BM157" s="227" t="s">
        <v>437</v>
      </c>
    </row>
    <row r="158" s="2" customFormat="1" ht="16.5" customHeight="1">
      <c r="A158" s="36"/>
      <c r="B158" s="37"/>
      <c r="C158" s="215" t="s">
        <v>377</v>
      </c>
      <c r="D158" s="215" t="s">
        <v>138</v>
      </c>
      <c r="E158" s="216" t="s">
        <v>262</v>
      </c>
      <c r="F158" s="217" t="s">
        <v>263</v>
      </c>
      <c r="G158" s="218" t="s">
        <v>259</v>
      </c>
      <c r="H158" s="254"/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42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142</v>
      </c>
      <c r="AT158" s="227" t="s">
        <v>138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438</v>
      </c>
    </row>
    <row r="159" s="2" customFormat="1" ht="16.5" customHeight="1">
      <c r="A159" s="36"/>
      <c r="B159" s="37"/>
      <c r="C159" s="215" t="s">
        <v>383</v>
      </c>
      <c r="D159" s="215" t="s">
        <v>138</v>
      </c>
      <c r="E159" s="216" t="s">
        <v>266</v>
      </c>
      <c r="F159" s="217" t="s">
        <v>267</v>
      </c>
      <c r="G159" s="218" t="s">
        <v>259</v>
      </c>
      <c r="H159" s="254"/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42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169</v>
      </c>
      <c r="AT159" s="227" t="s">
        <v>138</v>
      </c>
      <c r="AU159" s="227" t="s">
        <v>87</v>
      </c>
      <c r="AY159" s="15" t="s">
        <v>137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85</v>
      </c>
      <c r="BK159" s="228">
        <f>ROUND(I159*H159,2)</f>
        <v>0</v>
      </c>
      <c r="BL159" s="15" t="s">
        <v>169</v>
      </c>
      <c r="BM159" s="227" t="s">
        <v>439</v>
      </c>
    </row>
    <row r="160" s="2" customFormat="1" ht="16.5" customHeight="1">
      <c r="A160" s="36"/>
      <c r="B160" s="37"/>
      <c r="C160" s="215" t="s">
        <v>399</v>
      </c>
      <c r="D160" s="215" t="s">
        <v>138</v>
      </c>
      <c r="E160" s="216" t="s">
        <v>270</v>
      </c>
      <c r="F160" s="217" t="s">
        <v>271</v>
      </c>
      <c r="G160" s="218" t="s">
        <v>259</v>
      </c>
      <c r="H160" s="254"/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42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142</v>
      </c>
      <c r="AT160" s="227" t="s">
        <v>138</v>
      </c>
      <c r="AU160" s="227" t="s">
        <v>87</v>
      </c>
      <c r="AY160" s="15" t="s">
        <v>137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85</v>
      </c>
      <c r="BK160" s="228">
        <f>ROUND(I160*H160,2)</f>
        <v>0</v>
      </c>
      <c r="BL160" s="15" t="s">
        <v>142</v>
      </c>
      <c r="BM160" s="227" t="s">
        <v>440</v>
      </c>
    </row>
    <row r="161" s="2" customFormat="1" ht="16.5" customHeight="1">
      <c r="A161" s="36"/>
      <c r="B161" s="37"/>
      <c r="C161" s="215" t="s">
        <v>256</v>
      </c>
      <c r="D161" s="215" t="s">
        <v>138</v>
      </c>
      <c r="E161" s="216" t="s">
        <v>274</v>
      </c>
      <c r="F161" s="217" t="s">
        <v>275</v>
      </c>
      <c r="G161" s="218" t="s">
        <v>259</v>
      </c>
      <c r="H161" s="254"/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42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142</v>
      </c>
      <c r="AT161" s="227" t="s">
        <v>138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142</v>
      </c>
      <c r="BM161" s="227" t="s">
        <v>441</v>
      </c>
    </row>
    <row r="162" s="12" customFormat="1" ht="22.8" customHeight="1">
      <c r="A162" s="12"/>
      <c r="B162" s="201"/>
      <c r="C162" s="202"/>
      <c r="D162" s="203" t="s">
        <v>76</v>
      </c>
      <c r="E162" s="229" t="s">
        <v>277</v>
      </c>
      <c r="F162" s="229" t="s">
        <v>278</v>
      </c>
      <c r="G162" s="202"/>
      <c r="H162" s="202"/>
      <c r="I162" s="205"/>
      <c r="J162" s="230">
        <f>BK162</f>
        <v>0</v>
      </c>
      <c r="K162" s="202"/>
      <c r="L162" s="207"/>
      <c r="M162" s="208"/>
      <c r="N162" s="209"/>
      <c r="O162" s="209"/>
      <c r="P162" s="210">
        <f>SUM(P163:P190)</f>
        <v>0</v>
      </c>
      <c r="Q162" s="209"/>
      <c r="R162" s="210">
        <f>SUM(R163:R190)</f>
        <v>5.8135557999999996</v>
      </c>
      <c r="S162" s="209"/>
      <c r="T162" s="211">
        <f>SUM(T163:T190)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146</v>
      </c>
      <c r="AT162" s="213" t="s">
        <v>76</v>
      </c>
      <c r="AU162" s="213" t="s">
        <v>85</v>
      </c>
      <c r="AY162" s="212" t="s">
        <v>137</v>
      </c>
      <c r="BK162" s="214">
        <f>SUM(BK163:BK190)</f>
        <v>0</v>
      </c>
    </row>
    <row r="163" s="2" customFormat="1" ht="24.15" customHeight="1">
      <c r="A163" s="36"/>
      <c r="B163" s="37"/>
      <c r="C163" s="215" t="s">
        <v>279</v>
      </c>
      <c r="D163" s="215" t="s">
        <v>138</v>
      </c>
      <c r="E163" s="216" t="s">
        <v>280</v>
      </c>
      <c r="F163" s="217" t="s">
        <v>281</v>
      </c>
      <c r="G163" s="218" t="s">
        <v>282</v>
      </c>
      <c r="H163" s="219">
        <v>0.034000000000000002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42</v>
      </c>
      <c r="O163" s="89"/>
      <c r="P163" s="225">
        <f>O163*H163</f>
        <v>0</v>
      </c>
      <c r="Q163" s="225">
        <v>0.0088000000000000005</v>
      </c>
      <c r="R163" s="225">
        <f>Q163*H163</f>
        <v>0.00029920000000000006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142</v>
      </c>
      <c r="AT163" s="227" t="s">
        <v>138</v>
      </c>
      <c r="AU163" s="227" t="s">
        <v>87</v>
      </c>
      <c r="AY163" s="15" t="s">
        <v>137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85</v>
      </c>
      <c r="BK163" s="228">
        <f>ROUND(I163*H163,2)</f>
        <v>0</v>
      </c>
      <c r="BL163" s="15" t="s">
        <v>142</v>
      </c>
      <c r="BM163" s="227" t="s">
        <v>442</v>
      </c>
    </row>
    <row r="164" s="2" customFormat="1" ht="24.15" customHeight="1">
      <c r="A164" s="36"/>
      <c r="B164" s="37"/>
      <c r="C164" s="215" t="s">
        <v>284</v>
      </c>
      <c r="D164" s="215" t="s">
        <v>138</v>
      </c>
      <c r="E164" s="216" t="s">
        <v>285</v>
      </c>
      <c r="F164" s="217" t="s">
        <v>286</v>
      </c>
      <c r="G164" s="218" t="s">
        <v>282</v>
      </c>
      <c r="H164" s="219">
        <v>0.034000000000000002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42</v>
      </c>
      <c r="O164" s="89"/>
      <c r="P164" s="225">
        <f>O164*H164</f>
        <v>0</v>
      </c>
      <c r="Q164" s="225">
        <v>0.0099000000000000008</v>
      </c>
      <c r="R164" s="225">
        <f>Q164*H164</f>
        <v>0.00033660000000000005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142</v>
      </c>
      <c r="AT164" s="227" t="s">
        <v>138</v>
      </c>
      <c r="AU164" s="227" t="s">
        <v>87</v>
      </c>
      <c r="AY164" s="15" t="s">
        <v>137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85</v>
      </c>
      <c r="BK164" s="228">
        <f>ROUND(I164*H164,2)</f>
        <v>0</v>
      </c>
      <c r="BL164" s="15" t="s">
        <v>142</v>
      </c>
      <c r="BM164" s="227" t="s">
        <v>443</v>
      </c>
    </row>
    <row r="165" s="2" customFormat="1" ht="16.5" customHeight="1">
      <c r="A165" s="36"/>
      <c r="B165" s="37"/>
      <c r="C165" s="215" t="s">
        <v>288</v>
      </c>
      <c r="D165" s="215" t="s">
        <v>138</v>
      </c>
      <c r="E165" s="216" t="s">
        <v>289</v>
      </c>
      <c r="F165" s="217" t="s">
        <v>290</v>
      </c>
      <c r="G165" s="218" t="s">
        <v>291</v>
      </c>
      <c r="H165" s="219">
        <v>2.1000000000000001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42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142</v>
      </c>
      <c r="AT165" s="227" t="s">
        <v>138</v>
      </c>
      <c r="AU165" s="227" t="s">
        <v>87</v>
      </c>
      <c r="AY165" s="15" t="s">
        <v>137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85</v>
      </c>
      <c r="BK165" s="228">
        <f>ROUND(I165*H165,2)</f>
        <v>0</v>
      </c>
      <c r="BL165" s="15" t="s">
        <v>142</v>
      </c>
      <c r="BM165" s="227" t="s">
        <v>444</v>
      </c>
    </row>
    <row r="166" s="13" customFormat="1">
      <c r="A166" s="13"/>
      <c r="B166" s="242"/>
      <c r="C166" s="243"/>
      <c r="D166" s="244" t="s">
        <v>201</v>
      </c>
      <c r="E166" s="245" t="s">
        <v>1</v>
      </c>
      <c r="F166" s="246" t="s">
        <v>445</v>
      </c>
      <c r="G166" s="243"/>
      <c r="H166" s="247">
        <v>2.1000000000000001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201</v>
      </c>
      <c r="AU166" s="253" t="s">
        <v>87</v>
      </c>
      <c r="AV166" s="13" t="s">
        <v>87</v>
      </c>
      <c r="AW166" s="13" t="s">
        <v>32</v>
      </c>
      <c r="AX166" s="13" t="s">
        <v>85</v>
      </c>
      <c r="AY166" s="253" t="s">
        <v>137</v>
      </c>
    </row>
    <row r="167" s="2" customFormat="1" ht="24.15" customHeight="1">
      <c r="A167" s="36"/>
      <c r="B167" s="37"/>
      <c r="C167" s="215" t="s">
        <v>294</v>
      </c>
      <c r="D167" s="215" t="s">
        <v>138</v>
      </c>
      <c r="E167" s="216" t="s">
        <v>295</v>
      </c>
      <c r="F167" s="217" t="s">
        <v>296</v>
      </c>
      <c r="G167" s="218" t="s">
        <v>160</v>
      </c>
      <c r="H167" s="219">
        <v>2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42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142</v>
      </c>
      <c r="AT167" s="227" t="s">
        <v>138</v>
      </c>
      <c r="AU167" s="227" t="s">
        <v>87</v>
      </c>
      <c r="AY167" s="15" t="s">
        <v>137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85</v>
      </c>
      <c r="BK167" s="228">
        <f>ROUND(I167*H167,2)</f>
        <v>0</v>
      </c>
      <c r="BL167" s="15" t="s">
        <v>142</v>
      </c>
      <c r="BM167" s="227" t="s">
        <v>446</v>
      </c>
    </row>
    <row r="168" s="2" customFormat="1" ht="16.5" customHeight="1">
      <c r="A168" s="36"/>
      <c r="B168" s="37"/>
      <c r="C168" s="215" t="s">
        <v>298</v>
      </c>
      <c r="D168" s="215" t="s">
        <v>138</v>
      </c>
      <c r="E168" s="216" t="s">
        <v>305</v>
      </c>
      <c r="F168" s="217" t="s">
        <v>306</v>
      </c>
      <c r="G168" s="218" t="s">
        <v>178</v>
      </c>
      <c r="H168" s="219">
        <v>2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42</v>
      </c>
      <c r="O168" s="89"/>
      <c r="P168" s="225">
        <f>O168*H168</f>
        <v>0</v>
      </c>
      <c r="Q168" s="225">
        <v>2.2563399999999998</v>
      </c>
      <c r="R168" s="225">
        <f>Q168*H168</f>
        <v>4.5126799999999996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142</v>
      </c>
      <c r="AT168" s="227" t="s">
        <v>138</v>
      </c>
      <c r="AU168" s="227" t="s">
        <v>87</v>
      </c>
      <c r="AY168" s="15" t="s">
        <v>137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85</v>
      </c>
      <c r="BK168" s="228">
        <f>ROUND(I168*H168,2)</f>
        <v>0</v>
      </c>
      <c r="BL168" s="15" t="s">
        <v>142</v>
      </c>
      <c r="BM168" s="227" t="s">
        <v>447</v>
      </c>
    </row>
    <row r="169" s="2" customFormat="1" ht="24.15" customHeight="1">
      <c r="A169" s="36"/>
      <c r="B169" s="37"/>
      <c r="C169" s="215" t="s">
        <v>304</v>
      </c>
      <c r="D169" s="215" t="s">
        <v>138</v>
      </c>
      <c r="E169" s="216" t="s">
        <v>308</v>
      </c>
      <c r="F169" s="217" t="s">
        <v>309</v>
      </c>
      <c r="G169" s="218" t="s">
        <v>141</v>
      </c>
      <c r="H169" s="219">
        <v>15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42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142</v>
      </c>
      <c r="AT169" s="227" t="s">
        <v>138</v>
      </c>
      <c r="AU169" s="227" t="s">
        <v>87</v>
      </c>
      <c r="AY169" s="15" t="s">
        <v>137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85</v>
      </c>
      <c r="BK169" s="228">
        <f>ROUND(I169*H169,2)</f>
        <v>0</v>
      </c>
      <c r="BL169" s="15" t="s">
        <v>142</v>
      </c>
      <c r="BM169" s="227" t="s">
        <v>448</v>
      </c>
    </row>
    <row r="170" s="2" customFormat="1" ht="24.15" customHeight="1">
      <c r="A170" s="36"/>
      <c r="B170" s="37"/>
      <c r="C170" s="215" t="s">
        <v>154</v>
      </c>
      <c r="D170" s="215" t="s">
        <v>138</v>
      </c>
      <c r="E170" s="216" t="s">
        <v>312</v>
      </c>
      <c r="F170" s="217" t="s">
        <v>313</v>
      </c>
      <c r="G170" s="218" t="s">
        <v>141</v>
      </c>
      <c r="H170" s="219">
        <v>6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42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142</v>
      </c>
      <c r="AT170" s="227" t="s">
        <v>138</v>
      </c>
      <c r="AU170" s="227" t="s">
        <v>87</v>
      </c>
      <c r="AY170" s="15" t="s">
        <v>137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85</v>
      </c>
      <c r="BK170" s="228">
        <f>ROUND(I170*H170,2)</f>
        <v>0</v>
      </c>
      <c r="BL170" s="15" t="s">
        <v>142</v>
      </c>
      <c r="BM170" s="227" t="s">
        <v>449</v>
      </c>
    </row>
    <row r="171" s="2" customFormat="1" ht="24.15" customHeight="1">
      <c r="A171" s="36"/>
      <c r="B171" s="37"/>
      <c r="C171" s="215" t="s">
        <v>311</v>
      </c>
      <c r="D171" s="215" t="s">
        <v>138</v>
      </c>
      <c r="E171" s="216" t="s">
        <v>316</v>
      </c>
      <c r="F171" s="217" t="s">
        <v>317</v>
      </c>
      <c r="G171" s="218" t="s">
        <v>301</v>
      </c>
      <c r="H171" s="219">
        <v>2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42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142</v>
      </c>
      <c r="AT171" s="227" t="s">
        <v>138</v>
      </c>
      <c r="AU171" s="227" t="s">
        <v>87</v>
      </c>
      <c r="AY171" s="15" t="s">
        <v>137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85</v>
      </c>
      <c r="BK171" s="228">
        <f>ROUND(I171*H171,2)</f>
        <v>0</v>
      </c>
      <c r="BL171" s="15" t="s">
        <v>142</v>
      </c>
      <c r="BM171" s="227" t="s">
        <v>450</v>
      </c>
    </row>
    <row r="172" s="2" customFormat="1" ht="33" customHeight="1">
      <c r="A172" s="36"/>
      <c r="B172" s="37"/>
      <c r="C172" s="215" t="s">
        <v>315</v>
      </c>
      <c r="D172" s="215" t="s">
        <v>138</v>
      </c>
      <c r="E172" s="216" t="s">
        <v>329</v>
      </c>
      <c r="F172" s="217" t="s">
        <v>330</v>
      </c>
      <c r="G172" s="218" t="s">
        <v>141</v>
      </c>
      <c r="H172" s="219">
        <v>21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42</v>
      </c>
      <c r="O172" s="89"/>
      <c r="P172" s="225">
        <f>O172*H172</f>
        <v>0</v>
      </c>
      <c r="Q172" s="225">
        <v>0.052639999999999999</v>
      </c>
      <c r="R172" s="225">
        <f>Q172*H172</f>
        <v>1.10544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142</v>
      </c>
      <c r="AT172" s="227" t="s">
        <v>138</v>
      </c>
      <c r="AU172" s="227" t="s">
        <v>87</v>
      </c>
      <c r="AY172" s="15" t="s">
        <v>137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85</v>
      </c>
      <c r="BK172" s="228">
        <f>ROUND(I172*H172,2)</f>
        <v>0</v>
      </c>
      <c r="BL172" s="15" t="s">
        <v>142</v>
      </c>
      <c r="BM172" s="227" t="s">
        <v>451</v>
      </c>
    </row>
    <row r="173" s="2" customFormat="1" ht="24.15" customHeight="1">
      <c r="A173" s="36"/>
      <c r="B173" s="37"/>
      <c r="C173" s="215" t="s">
        <v>319</v>
      </c>
      <c r="D173" s="215" t="s">
        <v>138</v>
      </c>
      <c r="E173" s="216" t="s">
        <v>333</v>
      </c>
      <c r="F173" s="217" t="s">
        <v>334</v>
      </c>
      <c r="G173" s="218" t="s">
        <v>160</v>
      </c>
      <c r="H173" s="219">
        <v>2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0.0038</v>
      </c>
      <c r="R173" s="225">
        <f>Q173*H173</f>
        <v>0.0076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452</v>
      </c>
    </row>
    <row r="174" s="2" customFormat="1" ht="21.75" customHeight="1">
      <c r="A174" s="36"/>
      <c r="B174" s="37"/>
      <c r="C174" s="215" t="s">
        <v>324</v>
      </c>
      <c r="D174" s="215" t="s">
        <v>138</v>
      </c>
      <c r="E174" s="216" t="s">
        <v>337</v>
      </c>
      <c r="F174" s="217" t="s">
        <v>338</v>
      </c>
      <c r="G174" s="218" t="s">
        <v>160</v>
      </c>
      <c r="H174" s="219">
        <v>2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42</v>
      </c>
      <c r="O174" s="89"/>
      <c r="P174" s="225">
        <f>O174*H174</f>
        <v>0</v>
      </c>
      <c r="Q174" s="225">
        <v>0.0076</v>
      </c>
      <c r="R174" s="225">
        <f>Q174*H174</f>
        <v>0.0152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142</v>
      </c>
      <c r="AT174" s="227" t="s">
        <v>138</v>
      </c>
      <c r="AU174" s="227" t="s">
        <v>87</v>
      </c>
      <c r="AY174" s="15" t="s">
        <v>137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85</v>
      </c>
      <c r="BK174" s="228">
        <f>ROUND(I174*H174,2)</f>
        <v>0</v>
      </c>
      <c r="BL174" s="15" t="s">
        <v>142</v>
      </c>
      <c r="BM174" s="227" t="s">
        <v>453</v>
      </c>
    </row>
    <row r="175" s="2" customFormat="1" ht="24.15" customHeight="1">
      <c r="A175" s="36"/>
      <c r="B175" s="37"/>
      <c r="C175" s="215" t="s">
        <v>328</v>
      </c>
      <c r="D175" s="215" t="s">
        <v>138</v>
      </c>
      <c r="E175" s="216" t="s">
        <v>346</v>
      </c>
      <c r="F175" s="217" t="s">
        <v>347</v>
      </c>
      <c r="G175" s="218" t="s">
        <v>141</v>
      </c>
      <c r="H175" s="219">
        <v>4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42</v>
      </c>
      <c r="O175" s="89"/>
      <c r="P175" s="225">
        <f>O175*H175</f>
        <v>0</v>
      </c>
      <c r="Q175" s="225">
        <v>0.042999999999999997</v>
      </c>
      <c r="R175" s="225">
        <f>Q175*H175</f>
        <v>0.17199999999999999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142</v>
      </c>
      <c r="AT175" s="227" t="s">
        <v>138</v>
      </c>
      <c r="AU175" s="227" t="s">
        <v>87</v>
      </c>
      <c r="AY175" s="15" t="s">
        <v>137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85</v>
      </c>
      <c r="BK175" s="228">
        <f>ROUND(I175*H175,2)</f>
        <v>0</v>
      </c>
      <c r="BL175" s="15" t="s">
        <v>142</v>
      </c>
      <c r="BM175" s="227" t="s">
        <v>454</v>
      </c>
    </row>
    <row r="176" s="2" customFormat="1" ht="24.15" customHeight="1">
      <c r="A176" s="36"/>
      <c r="B176" s="37"/>
      <c r="C176" s="215" t="s">
        <v>332</v>
      </c>
      <c r="D176" s="215" t="s">
        <v>138</v>
      </c>
      <c r="E176" s="216" t="s">
        <v>350</v>
      </c>
      <c r="F176" s="217" t="s">
        <v>351</v>
      </c>
      <c r="G176" s="218" t="s">
        <v>141</v>
      </c>
      <c r="H176" s="219">
        <v>15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42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142</v>
      </c>
      <c r="AT176" s="227" t="s">
        <v>138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455</v>
      </c>
    </row>
    <row r="177" s="2" customFormat="1" ht="24.15" customHeight="1">
      <c r="A177" s="36"/>
      <c r="B177" s="37"/>
      <c r="C177" s="215" t="s">
        <v>336</v>
      </c>
      <c r="D177" s="215" t="s">
        <v>138</v>
      </c>
      <c r="E177" s="216" t="s">
        <v>354</v>
      </c>
      <c r="F177" s="217" t="s">
        <v>355</v>
      </c>
      <c r="G177" s="218" t="s">
        <v>141</v>
      </c>
      <c r="H177" s="219">
        <v>6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42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142</v>
      </c>
      <c r="AT177" s="227" t="s">
        <v>138</v>
      </c>
      <c r="AU177" s="227" t="s">
        <v>87</v>
      </c>
      <c r="AY177" s="15" t="s">
        <v>137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85</v>
      </c>
      <c r="BK177" s="228">
        <f>ROUND(I177*H177,2)</f>
        <v>0</v>
      </c>
      <c r="BL177" s="15" t="s">
        <v>142</v>
      </c>
      <c r="BM177" s="227" t="s">
        <v>456</v>
      </c>
    </row>
    <row r="178" s="2" customFormat="1" ht="21.75" customHeight="1">
      <c r="A178" s="36"/>
      <c r="B178" s="37"/>
      <c r="C178" s="215" t="s">
        <v>340</v>
      </c>
      <c r="D178" s="215" t="s">
        <v>138</v>
      </c>
      <c r="E178" s="216" t="s">
        <v>358</v>
      </c>
      <c r="F178" s="217" t="s">
        <v>359</v>
      </c>
      <c r="G178" s="218" t="s">
        <v>301</v>
      </c>
      <c r="H178" s="219">
        <v>2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42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142</v>
      </c>
      <c r="AT178" s="227" t="s">
        <v>138</v>
      </c>
      <c r="AU178" s="227" t="s">
        <v>87</v>
      </c>
      <c r="AY178" s="15" t="s">
        <v>137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85</v>
      </c>
      <c r="BK178" s="228">
        <f>ROUND(I178*H178,2)</f>
        <v>0</v>
      </c>
      <c r="BL178" s="15" t="s">
        <v>142</v>
      </c>
      <c r="BM178" s="227" t="s">
        <v>457</v>
      </c>
    </row>
    <row r="179" s="2" customFormat="1" ht="21.75" customHeight="1">
      <c r="A179" s="36"/>
      <c r="B179" s="37"/>
      <c r="C179" s="215" t="s">
        <v>345</v>
      </c>
      <c r="D179" s="215" t="s">
        <v>138</v>
      </c>
      <c r="E179" s="216" t="s">
        <v>366</v>
      </c>
      <c r="F179" s="217" t="s">
        <v>367</v>
      </c>
      <c r="G179" s="218" t="s">
        <v>301</v>
      </c>
      <c r="H179" s="219">
        <v>1.79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42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142</v>
      </c>
      <c r="AT179" s="227" t="s">
        <v>138</v>
      </c>
      <c r="AU179" s="227" t="s">
        <v>87</v>
      </c>
      <c r="AY179" s="15" t="s">
        <v>137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85</v>
      </c>
      <c r="BK179" s="228">
        <f>ROUND(I179*H179,2)</f>
        <v>0</v>
      </c>
      <c r="BL179" s="15" t="s">
        <v>142</v>
      </c>
      <c r="BM179" s="227" t="s">
        <v>458</v>
      </c>
    </row>
    <row r="180" s="13" customFormat="1">
      <c r="A180" s="13"/>
      <c r="B180" s="242"/>
      <c r="C180" s="243"/>
      <c r="D180" s="244" t="s">
        <v>201</v>
      </c>
      <c r="E180" s="245" t="s">
        <v>1</v>
      </c>
      <c r="F180" s="246" t="s">
        <v>459</v>
      </c>
      <c r="G180" s="243"/>
      <c r="H180" s="247">
        <v>1.47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201</v>
      </c>
      <c r="AU180" s="253" t="s">
        <v>87</v>
      </c>
      <c r="AV180" s="13" t="s">
        <v>87</v>
      </c>
      <c r="AW180" s="13" t="s">
        <v>32</v>
      </c>
      <c r="AX180" s="13" t="s">
        <v>77</v>
      </c>
      <c r="AY180" s="253" t="s">
        <v>137</v>
      </c>
    </row>
    <row r="181" s="13" customFormat="1">
      <c r="A181" s="13"/>
      <c r="B181" s="242"/>
      <c r="C181" s="243"/>
      <c r="D181" s="244" t="s">
        <v>201</v>
      </c>
      <c r="E181" s="245" t="s">
        <v>1</v>
      </c>
      <c r="F181" s="246" t="s">
        <v>460</v>
      </c>
      <c r="G181" s="243"/>
      <c r="H181" s="247">
        <v>0.32000000000000001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201</v>
      </c>
      <c r="AU181" s="253" t="s">
        <v>87</v>
      </c>
      <c r="AV181" s="13" t="s">
        <v>87</v>
      </c>
      <c r="AW181" s="13" t="s">
        <v>32</v>
      </c>
      <c r="AX181" s="13" t="s">
        <v>77</v>
      </c>
      <c r="AY181" s="253" t="s">
        <v>137</v>
      </c>
    </row>
    <row r="182" s="2" customFormat="1" ht="24.15" customHeight="1">
      <c r="A182" s="36"/>
      <c r="B182" s="37"/>
      <c r="C182" s="215" t="s">
        <v>349</v>
      </c>
      <c r="D182" s="215" t="s">
        <v>138</v>
      </c>
      <c r="E182" s="216" t="s">
        <v>373</v>
      </c>
      <c r="F182" s="217" t="s">
        <v>374</v>
      </c>
      <c r="G182" s="218" t="s">
        <v>301</v>
      </c>
      <c r="H182" s="219">
        <v>17.899999999999999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42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142</v>
      </c>
      <c r="AT182" s="227" t="s">
        <v>138</v>
      </c>
      <c r="AU182" s="227" t="s">
        <v>87</v>
      </c>
      <c r="AY182" s="15" t="s">
        <v>137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85</v>
      </c>
      <c r="BK182" s="228">
        <f>ROUND(I182*H182,2)</f>
        <v>0</v>
      </c>
      <c r="BL182" s="15" t="s">
        <v>142</v>
      </c>
      <c r="BM182" s="227" t="s">
        <v>461</v>
      </c>
    </row>
    <row r="183" s="13" customFormat="1">
      <c r="A183" s="13"/>
      <c r="B183" s="242"/>
      <c r="C183" s="243"/>
      <c r="D183" s="244" t="s">
        <v>201</v>
      </c>
      <c r="E183" s="245" t="s">
        <v>1</v>
      </c>
      <c r="F183" s="246" t="s">
        <v>462</v>
      </c>
      <c r="G183" s="243"/>
      <c r="H183" s="247">
        <v>17.899999999999999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201</v>
      </c>
      <c r="AU183" s="253" t="s">
        <v>87</v>
      </c>
      <c r="AV183" s="13" t="s">
        <v>87</v>
      </c>
      <c r="AW183" s="13" t="s">
        <v>32</v>
      </c>
      <c r="AX183" s="13" t="s">
        <v>85</v>
      </c>
      <c r="AY183" s="253" t="s">
        <v>137</v>
      </c>
    </row>
    <row r="184" s="2" customFormat="1" ht="16.5" customHeight="1">
      <c r="A184" s="36"/>
      <c r="B184" s="37"/>
      <c r="C184" s="215" t="s">
        <v>353</v>
      </c>
      <c r="D184" s="215" t="s">
        <v>138</v>
      </c>
      <c r="E184" s="216" t="s">
        <v>378</v>
      </c>
      <c r="F184" s="217" t="s">
        <v>379</v>
      </c>
      <c r="G184" s="218" t="s">
        <v>380</v>
      </c>
      <c r="H184" s="219">
        <v>2.8639999999999999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42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142</v>
      </c>
      <c r="AT184" s="227" t="s">
        <v>138</v>
      </c>
      <c r="AU184" s="227" t="s">
        <v>87</v>
      </c>
      <c r="AY184" s="15" t="s">
        <v>137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85</v>
      </c>
      <c r="BK184" s="228">
        <f>ROUND(I184*H184,2)</f>
        <v>0</v>
      </c>
      <c r="BL184" s="15" t="s">
        <v>142</v>
      </c>
      <c r="BM184" s="227" t="s">
        <v>463</v>
      </c>
    </row>
    <row r="185" s="13" customFormat="1">
      <c r="A185" s="13"/>
      <c r="B185" s="242"/>
      <c r="C185" s="243"/>
      <c r="D185" s="244" t="s">
        <v>201</v>
      </c>
      <c r="E185" s="245" t="s">
        <v>1</v>
      </c>
      <c r="F185" s="246" t="s">
        <v>464</v>
      </c>
      <c r="G185" s="243"/>
      <c r="H185" s="247">
        <v>2.8639999999999999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201</v>
      </c>
      <c r="AU185" s="253" t="s">
        <v>87</v>
      </c>
      <c r="AV185" s="13" t="s">
        <v>87</v>
      </c>
      <c r="AW185" s="13" t="s">
        <v>32</v>
      </c>
      <c r="AX185" s="13" t="s">
        <v>85</v>
      </c>
      <c r="AY185" s="253" t="s">
        <v>137</v>
      </c>
    </row>
    <row r="186" s="2" customFormat="1" ht="16.5" customHeight="1">
      <c r="A186" s="36"/>
      <c r="B186" s="37"/>
      <c r="C186" s="215" t="s">
        <v>357</v>
      </c>
      <c r="D186" s="215" t="s">
        <v>138</v>
      </c>
      <c r="E186" s="216" t="s">
        <v>384</v>
      </c>
      <c r="F186" s="217" t="s">
        <v>385</v>
      </c>
      <c r="G186" s="218" t="s">
        <v>291</v>
      </c>
      <c r="H186" s="219">
        <v>2.1000000000000001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465</v>
      </c>
    </row>
    <row r="187" s="13" customFormat="1">
      <c r="A187" s="13"/>
      <c r="B187" s="242"/>
      <c r="C187" s="243"/>
      <c r="D187" s="244" t="s">
        <v>201</v>
      </c>
      <c r="E187" s="245" t="s">
        <v>1</v>
      </c>
      <c r="F187" s="246" t="s">
        <v>445</v>
      </c>
      <c r="G187" s="243"/>
      <c r="H187" s="247">
        <v>2.1000000000000001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201</v>
      </c>
      <c r="AU187" s="253" t="s">
        <v>87</v>
      </c>
      <c r="AV187" s="13" t="s">
        <v>87</v>
      </c>
      <c r="AW187" s="13" t="s">
        <v>32</v>
      </c>
      <c r="AX187" s="13" t="s">
        <v>85</v>
      </c>
      <c r="AY187" s="253" t="s">
        <v>137</v>
      </c>
    </row>
    <row r="188" s="2" customFormat="1" ht="21.75" customHeight="1">
      <c r="A188" s="36"/>
      <c r="B188" s="37"/>
      <c r="C188" s="215" t="s">
        <v>361</v>
      </c>
      <c r="D188" s="215" t="s">
        <v>138</v>
      </c>
      <c r="E188" s="216" t="s">
        <v>388</v>
      </c>
      <c r="F188" s="217" t="s">
        <v>389</v>
      </c>
      <c r="G188" s="218" t="s">
        <v>291</v>
      </c>
      <c r="H188" s="219">
        <v>1.47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42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142</v>
      </c>
      <c r="AT188" s="227" t="s">
        <v>138</v>
      </c>
      <c r="AU188" s="227" t="s">
        <v>87</v>
      </c>
      <c r="AY188" s="15" t="s">
        <v>137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85</v>
      </c>
      <c r="BK188" s="228">
        <f>ROUND(I188*H188,2)</f>
        <v>0</v>
      </c>
      <c r="BL188" s="15" t="s">
        <v>142</v>
      </c>
      <c r="BM188" s="227" t="s">
        <v>466</v>
      </c>
    </row>
    <row r="189" s="13" customFormat="1">
      <c r="A189" s="13"/>
      <c r="B189" s="242"/>
      <c r="C189" s="243"/>
      <c r="D189" s="244" t="s">
        <v>201</v>
      </c>
      <c r="E189" s="245" t="s">
        <v>1</v>
      </c>
      <c r="F189" s="246" t="s">
        <v>467</v>
      </c>
      <c r="G189" s="243"/>
      <c r="H189" s="247">
        <v>1.47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201</v>
      </c>
      <c r="AU189" s="253" t="s">
        <v>87</v>
      </c>
      <c r="AV189" s="13" t="s">
        <v>87</v>
      </c>
      <c r="AW189" s="13" t="s">
        <v>32</v>
      </c>
      <c r="AX189" s="13" t="s">
        <v>77</v>
      </c>
      <c r="AY189" s="253" t="s">
        <v>137</v>
      </c>
    </row>
    <row r="190" s="2" customFormat="1" ht="16.5" customHeight="1">
      <c r="A190" s="36"/>
      <c r="B190" s="37"/>
      <c r="C190" s="215" t="s">
        <v>387</v>
      </c>
      <c r="D190" s="215" t="s">
        <v>138</v>
      </c>
      <c r="E190" s="216" t="s">
        <v>270</v>
      </c>
      <c r="F190" s="217" t="s">
        <v>271</v>
      </c>
      <c r="G190" s="218" t="s">
        <v>259</v>
      </c>
      <c r="H190" s="254"/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42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142</v>
      </c>
      <c r="AT190" s="227" t="s">
        <v>138</v>
      </c>
      <c r="AU190" s="227" t="s">
        <v>87</v>
      </c>
      <c r="AY190" s="15" t="s">
        <v>137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85</v>
      </c>
      <c r="BK190" s="228">
        <f>ROUND(I190*H190,2)</f>
        <v>0</v>
      </c>
      <c r="BL190" s="15" t="s">
        <v>142</v>
      </c>
      <c r="BM190" s="227" t="s">
        <v>468</v>
      </c>
    </row>
    <row r="191" s="12" customFormat="1" ht="22.8" customHeight="1">
      <c r="A191" s="12"/>
      <c r="B191" s="201"/>
      <c r="C191" s="202"/>
      <c r="D191" s="203" t="s">
        <v>76</v>
      </c>
      <c r="E191" s="229" t="s">
        <v>397</v>
      </c>
      <c r="F191" s="229" t="s">
        <v>398</v>
      </c>
      <c r="G191" s="202"/>
      <c r="H191" s="202"/>
      <c r="I191" s="205"/>
      <c r="J191" s="230">
        <f>BK191</f>
        <v>0</v>
      </c>
      <c r="K191" s="202"/>
      <c r="L191" s="207"/>
      <c r="M191" s="208"/>
      <c r="N191" s="209"/>
      <c r="O191" s="209"/>
      <c r="P191" s="210">
        <f>P192</f>
        <v>0</v>
      </c>
      <c r="Q191" s="209"/>
      <c r="R191" s="210">
        <f>R192</f>
        <v>0</v>
      </c>
      <c r="S191" s="209"/>
      <c r="T191" s="211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146</v>
      </c>
      <c r="AT191" s="213" t="s">
        <v>76</v>
      </c>
      <c r="AU191" s="213" t="s">
        <v>85</v>
      </c>
      <c r="AY191" s="212" t="s">
        <v>137</v>
      </c>
      <c r="BK191" s="214">
        <f>BK192</f>
        <v>0</v>
      </c>
    </row>
    <row r="192" s="2" customFormat="1" ht="24.15" customHeight="1">
      <c r="A192" s="36"/>
      <c r="B192" s="37"/>
      <c r="C192" s="215" t="s">
        <v>365</v>
      </c>
      <c r="D192" s="215" t="s">
        <v>138</v>
      </c>
      <c r="E192" s="216" t="s">
        <v>400</v>
      </c>
      <c r="F192" s="217" t="s">
        <v>401</v>
      </c>
      <c r="G192" s="218" t="s">
        <v>402</v>
      </c>
      <c r="H192" s="219">
        <v>1</v>
      </c>
      <c r="I192" s="220"/>
      <c r="J192" s="221">
        <f>ROUND(I192*H192,2)</f>
        <v>0</v>
      </c>
      <c r="K192" s="222"/>
      <c r="L192" s="42"/>
      <c r="M192" s="255" t="s">
        <v>1</v>
      </c>
      <c r="N192" s="256" t="s">
        <v>42</v>
      </c>
      <c r="O192" s="257"/>
      <c r="P192" s="258">
        <f>O192*H192</f>
        <v>0</v>
      </c>
      <c r="Q192" s="258">
        <v>0</v>
      </c>
      <c r="R192" s="258">
        <f>Q192*H192</f>
        <v>0</v>
      </c>
      <c r="S192" s="258">
        <v>0</v>
      </c>
      <c r="T192" s="259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142</v>
      </c>
      <c r="AT192" s="227" t="s">
        <v>138</v>
      </c>
      <c r="AU192" s="227" t="s">
        <v>87</v>
      </c>
      <c r="AY192" s="15" t="s">
        <v>137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85</v>
      </c>
      <c r="BK192" s="228">
        <f>ROUND(I192*H192,2)</f>
        <v>0</v>
      </c>
      <c r="BL192" s="15" t="s">
        <v>142</v>
      </c>
      <c r="BM192" s="227" t="s">
        <v>469</v>
      </c>
    </row>
    <row r="193" s="2" customFormat="1" ht="6.96" customHeight="1">
      <c r="A193" s="36"/>
      <c r="B193" s="64"/>
      <c r="C193" s="65"/>
      <c r="D193" s="65"/>
      <c r="E193" s="65"/>
      <c r="F193" s="65"/>
      <c r="G193" s="65"/>
      <c r="H193" s="65"/>
      <c r="I193" s="65"/>
      <c r="J193" s="65"/>
      <c r="K193" s="65"/>
      <c r="L193" s="42"/>
      <c r="M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</sheetData>
  <sheetProtection sheet="1" autoFilter="0" formatColumns="0" formatRows="0" objects="1" scenarios="1" spinCount="100000" saltValue="jYoiP+VGOD4RBg/4CPFT7i/qxmzaxUFzXc7vWb9dzHI1G3wLBQsvO+s2Xaqhm5E2NupsDA2OCal4l6VGlk1A9g==" hashValue="JRdn2TiHAYtPp6YJmYhdkcYlKrC4KUkoWMbcO/siy08JJjP3l/fNx5ZTjhuqhFPp+RwuQ3/+HDmsI/wKTLTpkw==" algorithmName="SHA-512" password="CC35"/>
  <autoFilter ref="C120:K19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470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ROUND(J121,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ROUND((SUM(BE121:BE193)),  2)</f>
        <v>0</v>
      </c>
      <c r="G33" s="36"/>
      <c r="H33" s="36"/>
      <c r="I33" s="153">
        <v>0.20999999999999999</v>
      </c>
      <c r="J33" s="152">
        <f>ROUND(((SUM(BE121:BE193))*I33),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ROUND((SUM(BF121:BF193)),  2)</f>
        <v>0</v>
      </c>
      <c r="G34" s="36"/>
      <c r="H34" s="36"/>
      <c r="I34" s="153">
        <v>0.14999999999999999</v>
      </c>
      <c r="J34" s="152">
        <f>ROUND(((SUM(BF121:BF193))*I34),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ROUND((SUM(BG121:BG193)),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ROUND((SUM(BH121:BH193)),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ROUND((SUM(BI121:BI193)),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P3 - SO 401.3 - Veřejné osvěltení přechod P3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117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7"/>
      <c r="C98" s="178"/>
      <c r="D98" s="179" t="s">
        <v>118</v>
      </c>
      <c r="E98" s="180"/>
      <c r="F98" s="180"/>
      <c r="G98" s="180"/>
      <c r="H98" s="180"/>
      <c r="I98" s="180"/>
      <c r="J98" s="181">
        <f>J124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83"/>
      <c r="C99" s="184"/>
      <c r="D99" s="185" t="s">
        <v>119</v>
      </c>
      <c r="E99" s="186"/>
      <c r="F99" s="186"/>
      <c r="G99" s="186"/>
      <c r="H99" s="186"/>
      <c r="I99" s="186"/>
      <c r="J99" s="187">
        <f>J125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3"/>
      <c r="C100" s="184"/>
      <c r="D100" s="185" t="s">
        <v>120</v>
      </c>
      <c r="E100" s="186"/>
      <c r="F100" s="186"/>
      <c r="G100" s="186"/>
      <c r="H100" s="186"/>
      <c r="I100" s="186"/>
      <c r="J100" s="187">
        <f>J160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3"/>
      <c r="C101" s="184"/>
      <c r="D101" s="185" t="s">
        <v>121</v>
      </c>
      <c r="E101" s="186"/>
      <c r="F101" s="186"/>
      <c r="G101" s="186"/>
      <c r="H101" s="186"/>
      <c r="I101" s="186"/>
      <c r="J101" s="187">
        <f>J192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="2" customFormat="1" ht="6.96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4.96" customHeight="1">
      <c r="A108" s="36"/>
      <c r="B108" s="37"/>
      <c r="C108" s="21" t="s">
        <v>122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172" t="str">
        <f>E7</f>
        <v>Mikulov, rekonstrukce chodníků a nasvětlení přechodů podél III/525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74" t="str">
        <f>E9</f>
        <v>P3 - SO 401.3 - Veřejné osvěltení přechod P3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Mikulov</v>
      </c>
      <c r="G115" s="38"/>
      <c r="H115" s="38"/>
      <c r="I115" s="30" t="s">
        <v>22</v>
      </c>
      <c r="J115" s="77" t="str">
        <f>IF(J12="","",J12)</f>
        <v>25. 9. 2020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30</v>
      </c>
      <c r="J117" s="34" t="str">
        <f>E21</f>
        <v>PK Sklenář s.r.o.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Ing.Jiří Sklenář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0.32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11" customFormat="1" ht="29.28" customHeight="1">
      <c r="A120" s="189"/>
      <c r="B120" s="190"/>
      <c r="C120" s="191" t="s">
        <v>123</v>
      </c>
      <c r="D120" s="192" t="s">
        <v>62</v>
      </c>
      <c r="E120" s="192" t="s">
        <v>58</v>
      </c>
      <c r="F120" s="192" t="s">
        <v>59</v>
      </c>
      <c r="G120" s="192" t="s">
        <v>124</v>
      </c>
      <c r="H120" s="192" t="s">
        <v>125</v>
      </c>
      <c r="I120" s="192" t="s">
        <v>126</v>
      </c>
      <c r="J120" s="193" t="s">
        <v>114</v>
      </c>
      <c r="K120" s="194" t="s">
        <v>127</v>
      </c>
      <c r="L120" s="195"/>
      <c r="M120" s="98" t="s">
        <v>1</v>
      </c>
      <c r="N120" s="99" t="s">
        <v>41</v>
      </c>
      <c r="O120" s="99" t="s">
        <v>128</v>
      </c>
      <c r="P120" s="99" t="s">
        <v>129</v>
      </c>
      <c r="Q120" s="99" t="s">
        <v>130</v>
      </c>
      <c r="R120" s="99" t="s">
        <v>131</v>
      </c>
      <c r="S120" s="99" t="s">
        <v>132</v>
      </c>
      <c r="T120" s="100" t="s">
        <v>133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="2" customFormat="1" ht="22.8" customHeight="1">
      <c r="A121" s="36"/>
      <c r="B121" s="37"/>
      <c r="C121" s="105" t="s">
        <v>134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P122+P124</f>
        <v>0</v>
      </c>
      <c r="Q121" s="102"/>
      <c r="R121" s="198">
        <f>R122+R124</f>
        <v>5.783455</v>
      </c>
      <c r="S121" s="102"/>
      <c r="T121" s="199">
        <f>T122+T124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BK122+BK124</f>
        <v>0</v>
      </c>
    </row>
    <row r="122" s="12" customFormat="1" ht="25.92" customHeight="1">
      <c r="A122" s="12"/>
      <c r="B122" s="201"/>
      <c r="C122" s="202"/>
      <c r="D122" s="203" t="s">
        <v>76</v>
      </c>
      <c r="E122" s="204" t="s">
        <v>135</v>
      </c>
      <c r="F122" s="204" t="s">
        <v>136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76</v>
      </c>
      <c r="AU122" s="213" t="s">
        <v>77</v>
      </c>
      <c r="AY122" s="212" t="s">
        <v>137</v>
      </c>
      <c r="BK122" s="214">
        <f>BK123</f>
        <v>0</v>
      </c>
    </row>
    <row r="123" s="2" customFormat="1" ht="24.15" customHeight="1">
      <c r="A123" s="36"/>
      <c r="B123" s="37"/>
      <c r="C123" s="215" t="s">
        <v>85</v>
      </c>
      <c r="D123" s="215" t="s">
        <v>138</v>
      </c>
      <c r="E123" s="216" t="s">
        <v>139</v>
      </c>
      <c r="F123" s="217" t="s">
        <v>140</v>
      </c>
      <c r="G123" s="218" t="s">
        <v>141</v>
      </c>
      <c r="H123" s="219">
        <v>71</v>
      </c>
      <c r="I123" s="220"/>
      <c r="J123" s="221">
        <f>ROUND(I123*H123,2)</f>
        <v>0</v>
      </c>
      <c r="K123" s="222"/>
      <c r="L123" s="42"/>
      <c r="M123" s="223" t="s">
        <v>1</v>
      </c>
      <c r="N123" s="224" t="s">
        <v>42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142</v>
      </c>
      <c r="AT123" s="227" t="s">
        <v>138</v>
      </c>
      <c r="AU123" s="227" t="s">
        <v>85</v>
      </c>
      <c r="AY123" s="15" t="s">
        <v>137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85</v>
      </c>
      <c r="BK123" s="228">
        <f>ROUND(I123*H123,2)</f>
        <v>0</v>
      </c>
      <c r="BL123" s="15" t="s">
        <v>142</v>
      </c>
      <c r="BM123" s="227" t="s">
        <v>471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144</v>
      </c>
      <c r="F124" s="204" t="s">
        <v>145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P125+P160+P192</f>
        <v>0</v>
      </c>
      <c r="Q124" s="209"/>
      <c r="R124" s="210">
        <f>R125+R160+R192</f>
        <v>5.783455</v>
      </c>
      <c r="S124" s="209"/>
      <c r="T124" s="211">
        <f>T125+T160+T192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146</v>
      </c>
      <c r="AT124" s="213" t="s">
        <v>76</v>
      </c>
      <c r="AU124" s="213" t="s">
        <v>77</v>
      </c>
      <c r="AY124" s="212" t="s">
        <v>137</v>
      </c>
      <c r="BK124" s="214">
        <f>BK125+BK160+BK192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147</v>
      </c>
      <c r="F125" s="229" t="s">
        <v>148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SUM(P126:P159)</f>
        <v>0</v>
      </c>
      <c r="Q125" s="209"/>
      <c r="R125" s="210">
        <f>SUM(R126:R159)</f>
        <v>0.1416</v>
      </c>
      <c r="S125" s="209"/>
      <c r="T125" s="211">
        <f>SUM(T126:T159)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146</v>
      </c>
      <c r="AT125" s="213" t="s">
        <v>76</v>
      </c>
      <c r="AU125" s="213" t="s">
        <v>85</v>
      </c>
      <c r="AY125" s="212" t="s">
        <v>137</v>
      </c>
      <c r="BK125" s="214">
        <f>SUM(BK126:BK159)</f>
        <v>0</v>
      </c>
    </row>
    <row r="126" s="2" customFormat="1" ht="24.15" customHeight="1">
      <c r="A126" s="36"/>
      <c r="B126" s="37"/>
      <c r="C126" s="215" t="s">
        <v>87</v>
      </c>
      <c r="D126" s="215" t="s">
        <v>138</v>
      </c>
      <c r="E126" s="216" t="s">
        <v>149</v>
      </c>
      <c r="F126" s="217" t="s">
        <v>150</v>
      </c>
      <c r="G126" s="218" t="s">
        <v>141</v>
      </c>
      <c r="H126" s="219">
        <v>71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142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142</v>
      </c>
      <c r="BM126" s="227" t="s">
        <v>472</v>
      </c>
    </row>
    <row r="127" s="2" customFormat="1" ht="24.15" customHeight="1">
      <c r="A127" s="36"/>
      <c r="B127" s="37"/>
      <c r="C127" s="231" t="s">
        <v>146</v>
      </c>
      <c r="D127" s="231" t="s">
        <v>144</v>
      </c>
      <c r="E127" s="232" t="s">
        <v>152</v>
      </c>
      <c r="F127" s="233" t="s">
        <v>153</v>
      </c>
      <c r="G127" s="234" t="s">
        <v>141</v>
      </c>
      <c r="H127" s="235">
        <v>71</v>
      </c>
      <c r="I127" s="236"/>
      <c r="J127" s="237">
        <f>ROUND(I127*H127,2)</f>
        <v>0</v>
      </c>
      <c r="K127" s="238"/>
      <c r="L127" s="239"/>
      <c r="M127" s="240" t="s">
        <v>1</v>
      </c>
      <c r="N127" s="241" t="s">
        <v>42</v>
      </c>
      <c r="O127" s="89"/>
      <c r="P127" s="225">
        <f>O127*H127</f>
        <v>0</v>
      </c>
      <c r="Q127" s="225">
        <v>0.00035</v>
      </c>
      <c r="R127" s="225">
        <f>Q127*H127</f>
        <v>0.024850000000000001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154</v>
      </c>
      <c r="AT127" s="227" t="s">
        <v>144</v>
      </c>
      <c r="AU127" s="227" t="s">
        <v>87</v>
      </c>
      <c r="AY127" s="15" t="s">
        <v>137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85</v>
      </c>
      <c r="BK127" s="228">
        <f>ROUND(I127*H127,2)</f>
        <v>0</v>
      </c>
      <c r="BL127" s="15" t="s">
        <v>155</v>
      </c>
      <c r="BM127" s="227" t="s">
        <v>473</v>
      </c>
    </row>
    <row r="128" s="2" customFormat="1" ht="33" customHeight="1">
      <c r="A128" s="36"/>
      <c r="B128" s="37"/>
      <c r="C128" s="215" t="s">
        <v>157</v>
      </c>
      <c r="D128" s="215" t="s">
        <v>138</v>
      </c>
      <c r="E128" s="216" t="s">
        <v>158</v>
      </c>
      <c r="F128" s="217" t="s">
        <v>159</v>
      </c>
      <c r="G128" s="218" t="s">
        <v>160</v>
      </c>
      <c r="H128" s="219">
        <v>4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42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142</v>
      </c>
      <c r="AT128" s="227" t="s">
        <v>138</v>
      </c>
      <c r="AU128" s="227" t="s">
        <v>87</v>
      </c>
      <c r="AY128" s="15" t="s">
        <v>137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85</v>
      </c>
      <c r="BK128" s="228">
        <f>ROUND(I128*H128,2)</f>
        <v>0</v>
      </c>
      <c r="BL128" s="15" t="s">
        <v>142</v>
      </c>
      <c r="BM128" s="227" t="s">
        <v>474</v>
      </c>
    </row>
    <row r="129" s="2" customFormat="1" ht="24.15" customHeight="1">
      <c r="A129" s="36"/>
      <c r="B129" s="37"/>
      <c r="C129" s="215" t="s">
        <v>162</v>
      </c>
      <c r="D129" s="215" t="s">
        <v>138</v>
      </c>
      <c r="E129" s="216" t="s">
        <v>163</v>
      </c>
      <c r="F129" s="217" t="s">
        <v>164</v>
      </c>
      <c r="G129" s="218" t="s">
        <v>160</v>
      </c>
      <c r="H129" s="219">
        <v>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42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142</v>
      </c>
      <c r="AT129" s="227" t="s">
        <v>138</v>
      </c>
      <c r="AU129" s="227" t="s">
        <v>87</v>
      </c>
      <c r="AY129" s="15" t="s">
        <v>137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85</v>
      </c>
      <c r="BK129" s="228">
        <f>ROUND(I129*H129,2)</f>
        <v>0</v>
      </c>
      <c r="BL129" s="15" t="s">
        <v>142</v>
      </c>
      <c r="BM129" s="227" t="s">
        <v>475</v>
      </c>
    </row>
    <row r="130" s="2" customFormat="1" ht="24.15" customHeight="1">
      <c r="A130" s="36"/>
      <c r="B130" s="37"/>
      <c r="C130" s="231" t="s">
        <v>166</v>
      </c>
      <c r="D130" s="231" t="s">
        <v>144</v>
      </c>
      <c r="E130" s="232" t="s">
        <v>167</v>
      </c>
      <c r="F130" s="233" t="s">
        <v>168</v>
      </c>
      <c r="G130" s="234" t="s">
        <v>160</v>
      </c>
      <c r="H130" s="235">
        <v>2</v>
      </c>
      <c r="I130" s="236"/>
      <c r="J130" s="237">
        <f>ROUND(I130*H130,2)</f>
        <v>0</v>
      </c>
      <c r="K130" s="238"/>
      <c r="L130" s="239"/>
      <c r="M130" s="240" t="s">
        <v>1</v>
      </c>
      <c r="N130" s="241" t="s">
        <v>42</v>
      </c>
      <c r="O130" s="89"/>
      <c r="P130" s="225">
        <f>O130*H130</f>
        <v>0</v>
      </c>
      <c r="Q130" s="225">
        <v>0.0074999999999999997</v>
      </c>
      <c r="R130" s="225">
        <f>Q130*H130</f>
        <v>0.014999999999999999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169</v>
      </c>
      <c r="AT130" s="227" t="s">
        <v>144</v>
      </c>
      <c r="AU130" s="227" t="s">
        <v>87</v>
      </c>
      <c r="AY130" s="15" t="s">
        <v>137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85</v>
      </c>
      <c r="BK130" s="228">
        <f>ROUND(I130*H130,2)</f>
        <v>0</v>
      </c>
      <c r="BL130" s="15" t="s">
        <v>169</v>
      </c>
      <c r="BM130" s="227" t="s">
        <v>476</v>
      </c>
    </row>
    <row r="131" s="2" customFormat="1" ht="24.15" customHeight="1">
      <c r="A131" s="36"/>
      <c r="B131" s="37"/>
      <c r="C131" s="215" t="s">
        <v>171</v>
      </c>
      <c r="D131" s="215" t="s">
        <v>138</v>
      </c>
      <c r="E131" s="216" t="s">
        <v>172</v>
      </c>
      <c r="F131" s="217" t="s">
        <v>173</v>
      </c>
      <c r="G131" s="218" t="s">
        <v>160</v>
      </c>
      <c r="H131" s="219">
        <v>2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42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142</v>
      </c>
      <c r="AT131" s="227" t="s">
        <v>138</v>
      </c>
      <c r="AU131" s="227" t="s">
        <v>87</v>
      </c>
      <c r="AY131" s="15" t="s">
        <v>137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85</v>
      </c>
      <c r="BK131" s="228">
        <f>ROUND(I131*H131,2)</f>
        <v>0</v>
      </c>
      <c r="BL131" s="15" t="s">
        <v>142</v>
      </c>
      <c r="BM131" s="227" t="s">
        <v>477</v>
      </c>
    </row>
    <row r="132" s="2" customFormat="1" ht="24.15" customHeight="1">
      <c r="A132" s="36"/>
      <c r="B132" s="37"/>
      <c r="C132" s="231" t="s">
        <v>175</v>
      </c>
      <c r="D132" s="231" t="s">
        <v>144</v>
      </c>
      <c r="E132" s="232" t="s">
        <v>176</v>
      </c>
      <c r="F132" s="233" t="s">
        <v>177</v>
      </c>
      <c r="G132" s="234" t="s">
        <v>178</v>
      </c>
      <c r="H132" s="235">
        <v>2</v>
      </c>
      <c r="I132" s="236"/>
      <c r="J132" s="237">
        <f>ROUND(I132*H132,2)</f>
        <v>0</v>
      </c>
      <c r="K132" s="238"/>
      <c r="L132" s="239"/>
      <c r="M132" s="240" t="s">
        <v>1</v>
      </c>
      <c r="N132" s="241" t="s">
        <v>42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179</v>
      </c>
      <c r="AT132" s="227" t="s">
        <v>144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142</v>
      </c>
      <c r="BM132" s="227" t="s">
        <v>478</v>
      </c>
    </row>
    <row r="133" s="2" customFormat="1" ht="24.15" customHeight="1">
      <c r="A133" s="36"/>
      <c r="B133" s="37"/>
      <c r="C133" s="215" t="s">
        <v>181</v>
      </c>
      <c r="D133" s="215" t="s">
        <v>138</v>
      </c>
      <c r="E133" s="216" t="s">
        <v>182</v>
      </c>
      <c r="F133" s="217" t="s">
        <v>183</v>
      </c>
      <c r="G133" s="218" t="s">
        <v>160</v>
      </c>
      <c r="H133" s="219">
        <v>2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42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142</v>
      </c>
      <c r="AT133" s="227" t="s">
        <v>138</v>
      </c>
      <c r="AU133" s="227" t="s">
        <v>87</v>
      </c>
      <c r="AY133" s="15" t="s">
        <v>137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85</v>
      </c>
      <c r="BK133" s="228">
        <f>ROUND(I133*H133,2)</f>
        <v>0</v>
      </c>
      <c r="BL133" s="15" t="s">
        <v>142</v>
      </c>
      <c r="BM133" s="227" t="s">
        <v>479</v>
      </c>
    </row>
    <row r="134" s="2" customFormat="1" ht="24.15" customHeight="1">
      <c r="A134" s="36"/>
      <c r="B134" s="37"/>
      <c r="C134" s="231" t="s">
        <v>185</v>
      </c>
      <c r="D134" s="231" t="s">
        <v>144</v>
      </c>
      <c r="E134" s="232" t="s">
        <v>414</v>
      </c>
      <c r="F134" s="233" t="s">
        <v>480</v>
      </c>
      <c r="G134" s="234" t="s">
        <v>178</v>
      </c>
      <c r="H134" s="235">
        <v>1</v>
      </c>
      <c r="I134" s="236"/>
      <c r="J134" s="237">
        <f>ROUND(I134*H134,2)</f>
        <v>0</v>
      </c>
      <c r="K134" s="238"/>
      <c r="L134" s="239"/>
      <c r="M134" s="240" t="s">
        <v>1</v>
      </c>
      <c r="N134" s="241" t="s">
        <v>42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169</v>
      </c>
      <c r="AT134" s="227" t="s">
        <v>144</v>
      </c>
      <c r="AU134" s="227" t="s">
        <v>87</v>
      </c>
      <c r="AY134" s="15" t="s">
        <v>137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85</v>
      </c>
      <c r="BK134" s="228">
        <f>ROUND(I134*H134,2)</f>
        <v>0</v>
      </c>
      <c r="BL134" s="15" t="s">
        <v>169</v>
      </c>
      <c r="BM134" s="227" t="s">
        <v>481</v>
      </c>
    </row>
    <row r="135" s="2" customFormat="1" ht="24.15" customHeight="1">
      <c r="A135" s="36"/>
      <c r="B135" s="37"/>
      <c r="C135" s="231" t="s">
        <v>189</v>
      </c>
      <c r="D135" s="231" t="s">
        <v>144</v>
      </c>
      <c r="E135" s="232" t="s">
        <v>186</v>
      </c>
      <c r="F135" s="233" t="s">
        <v>482</v>
      </c>
      <c r="G135" s="234" t="s">
        <v>178</v>
      </c>
      <c r="H135" s="235">
        <v>1</v>
      </c>
      <c r="I135" s="236"/>
      <c r="J135" s="237">
        <f>ROUND(I135*H135,2)</f>
        <v>0</v>
      </c>
      <c r="K135" s="238"/>
      <c r="L135" s="239"/>
      <c r="M135" s="240" t="s">
        <v>1</v>
      </c>
      <c r="N135" s="241" t="s">
        <v>42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169</v>
      </c>
      <c r="AT135" s="227" t="s">
        <v>144</v>
      </c>
      <c r="AU135" s="227" t="s">
        <v>87</v>
      </c>
      <c r="AY135" s="15" t="s">
        <v>137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85</v>
      </c>
      <c r="BK135" s="228">
        <f>ROUND(I135*H135,2)</f>
        <v>0</v>
      </c>
      <c r="BL135" s="15" t="s">
        <v>169</v>
      </c>
      <c r="BM135" s="227" t="s">
        <v>483</v>
      </c>
    </row>
    <row r="136" s="2" customFormat="1" ht="16.5" customHeight="1">
      <c r="A136" s="36"/>
      <c r="B136" s="37"/>
      <c r="C136" s="215" t="s">
        <v>193</v>
      </c>
      <c r="D136" s="215" t="s">
        <v>138</v>
      </c>
      <c r="E136" s="216" t="s">
        <v>190</v>
      </c>
      <c r="F136" s="217" t="s">
        <v>191</v>
      </c>
      <c r="G136" s="218" t="s">
        <v>160</v>
      </c>
      <c r="H136" s="219">
        <v>2</v>
      </c>
      <c r="I136" s="220"/>
      <c r="J136" s="221">
        <f>ROUND(I136*H136,2)</f>
        <v>0</v>
      </c>
      <c r="K136" s="222"/>
      <c r="L136" s="42"/>
      <c r="M136" s="223" t="s">
        <v>1</v>
      </c>
      <c r="N136" s="224" t="s">
        <v>42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142</v>
      </c>
      <c r="AT136" s="227" t="s">
        <v>138</v>
      </c>
      <c r="AU136" s="227" t="s">
        <v>87</v>
      </c>
      <c r="AY136" s="15" t="s">
        <v>137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85</v>
      </c>
      <c r="BK136" s="228">
        <f>ROUND(I136*H136,2)</f>
        <v>0</v>
      </c>
      <c r="BL136" s="15" t="s">
        <v>142</v>
      </c>
      <c r="BM136" s="227" t="s">
        <v>484</v>
      </c>
    </row>
    <row r="137" s="2" customFormat="1" ht="24.15" customHeight="1">
      <c r="A137" s="36"/>
      <c r="B137" s="37"/>
      <c r="C137" s="231" t="s">
        <v>197</v>
      </c>
      <c r="D137" s="231" t="s">
        <v>144</v>
      </c>
      <c r="E137" s="232" t="s">
        <v>194</v>
      </c>
      <c r="F137" s="233" t="s">
        <v>195</v>
      </c>
      <c r="G137" s="234" t="s">
        <v>178</v>
      </c>
      <c r="H137" s="235">
        <v>2</v>
      </c>
      <c r="I137" s="236"/>
      <c r="J137" s="237">
        <f>ROUND(I137*H137,2)</f>
        <v>0</v>
      </c>
      <c r="K137" s="238"/>
      <c r="L137" s="239"/>
      <c r="M137" s="240" t="s">
        <v>1</v>
      </c>
      <c r="N137" s="241" t="s">
        <v>42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179</v>
      </c>
      <c r="AT137" s="227" t="s">
        <v>144</v>
      </c>
      <c r="AU137" s="227" t="s">
        <v>87</v>
      </c>
      <c r="AY137" s="15" t="s">
        <v>137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85</v>
      </c>
      <c r="BK137" s="228">
        <f>ROUND(I137*H137,2)</f>
        <v>0</v>
      </c>
      <c r="BL137" s="15" t="s">
        <v>142</v>
      </c>
      <c r="BM137" s="227" t="s">
        <v>485</v>
      </c>
    </row>
    <row r="138" s="2" customFormat="1" ht="16.5" customHeight="1">
      <c r="A138" s="36"/>
      <c r="B138" s="37"/>
      <c r="C138" s="231" t="s">
        <v>203</v>
      </c>
      <c r="D138" s="231" t="s">
        <v>144</v>
      </c>
      <c r="E138" s="232" t="s">
        <v>198</v>
      </c>
      <c r="F138" s="233" t="s">
        <v>199</v>
      </c>
      <c r="G138" s="234" t="s">
        <v>141</v>
      </c>
      <c r="H138" s="235">
        <v>14.5</v>
      </c>
      <c r="I138" s="236"/>
      <c r="J138" s="237">
        <f>ROUND(I138*H138,2)</f>
        <v>0</v>
      </c>
      <c r="K138" s="238"/>
      <c r="L138" s="239"/>
      <c r="M138" s="240" t="s">
        <v>1</v>
      </c>
      <c r="N138" s="241" t="s">
        <v>42</v>
      </c>
      <c r="O138" s="89"/>
      <c r="P138" s="225">
        <f>O138*H138</f>
        <v>0</v>
      </c>
      <c r="Q138" s="225">
        <v>0.00012</v>
      </c>
      <c r="R138" s="225">
        <f>Q138*H138</f>
        <v>0.00174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179</v>
      </c>
      <c r="AT138" s="227" t="s">
        <v>144</v>
      </c>
      <c r="AU138" s="227" t="s">
        <v>87</v>
      </c>
      <c r="AY138" s="15" t="s">
        <v>137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85</v>
      </c>
      <c r="BK138" s="228">
        <f>ROUND(I138*H138,2)</f>
        <v>0</v>
      </c>
      <c r="BL138" s="15" t="s">
        <v>142</v>
      </c>
      <c r="BM138" s="227" t="s">
        <v>486</v>
      </c>
    </row>
    <row r="139" s="13" customFormat="1">
      <c r="A139" s="13"/>
      <c r="B139" s="242"/>
      <c r="C139" s="243"/>
      <c r="D139" s="244" t="s">
        <v>201</v>
      </c>
      <c r="E139" s="245" t="s">
        <v>1</v>
      </c>
      <c r="F139" s="246" t="s">
        <v>487</v>
      </c>
      <c r="G139" s="243"/>
      <c r="H139" s="247">
        <v>14.5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201</v>
      </c>
      <c r="AU139" s="253" t="s">
        <v>87</v>
      </c>
      <c r="AV139" s="13" t="s">
        <v>87</v>
      </c>
      <c r="AW139" s="13" t="s">
        <v>32</v>
      </c>
      <c r="AX139" s="13" t="s">
        <v>85</v>
      </c>
      <c r="AY139" s="253" t="s">
        <v>137</v>
      </c>
    </row>
    <row r="140" s="2" customFormat="1" ht="33" customHeight="1">
      <c r="A140" s="36"/>
      <c r="B140" s="37"/>
      <c r="C140" s="215" t="s">
        <v>8</v>
      </c>
      <c r="D140" s="215" t="s">
        <v>138</v>
      </c>
      <c r="E140" s="216" t="s">
        <v>204</v>
      </c>
      <c r="F140" s="217" t="s">
        <v>205</v>
      </c>
      <c r="G140" s="218" t="s">
        <v>141</v>
      </c>
      <c r="H140" s="219">
        <v>0.053999999999999999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42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142</v>
      </c>
      <c r="AT140" s="227" t="s">
        <v>138</v>
      </c>
      <c r="AU140" s="227" t="s">
        <v>87</v>
      </c>
      <c r="AY140" s="15" t="s">
        <v>137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85</v>
      </c>
      <c r="BK140" s="228">
        <f>ROUND(I140*H140,2)</f>
        <v>0</v>
      </c>
      <c r="BL140" s="15" t="s">
        <v>142</v>
      </c>
      <c r="BM140" s="227" t="s">
        <v>488</v>
      </c>
    </row>
    <row r="141" s="2" customFormat="1" ht="16.5" customHeight="1">
      <c r="A141" s="36"/>
      <c r="B141" s="37"/>
      <c r="C141" s="231" t="s">
        <v>155</v>
      </c>
      <c r="D141" s="231" t="s">
        <v>144</v>
      </c>
      <c r="E141" s="232" t="s">
        <v>209</v>
      </c>
      <c r="F141" s="233" t="s">
        <v>210</v>
      </c>
      <c r="G141" s="234" t="s">
        <v>211</v>
      </c>
      <c r="H141" s="235">
        <v>34.020000000000003</v>
      </c>
      <c r="I141" s="236"/>
      <c r="J141" s="237">
        <f>ROUND(I141*H141,2)</f>
        <v>0</v>
      </c>
      <c r="K141" s="238"/>
      <c r="L141" s="239"/>
      <c r="M141" s="240" t="s">
        <v>1</v>
      </c>
      <c r="N141" s="241" t="s">
        <v>42</v>
      </c>
      <c r="O141" s="89"/>
      <c r="P141" s="225">
        <f>O141*H141</f>
        <v>0</v>
      </c>
      <c r="Q141" s="225">
        <v>0.001</v>
      </c>
      <c r="R141" s="225">
        <f>Q141*H141</f>
        <v>0.034020000000000002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179</v>
      </c>
      <c r="AT141" s="227" t="s">
        <v>144</v>
      </c>
      <c r="AU141" s="227" t="s">
        <v>87</v>
      </c>
      <c r="AY141" s="15" t="s">
        <v>137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85</v>
      </c>
      <c r="BK141" s="228">
        <f>ROUND(I141*H141,2)</f>
        <v>0</v>
      </c>
      <c r="BL141" s="15" t="s">
        <v>142</v>
      </c>
      <c r="BM141" s="227" t="s">
        <v>489</v>
      </c>
    </row>
    <row r="142" s="13" customFormat="1">
      <c r="A142" s="13"/>
      <c r="B142" s="242"/>
      <c r="C142" s="243"/>
      <c r="D142" s="244" t="s">
        <v>201</v>
      </c>
      <c r="E142" s="245" t="s">
        <v>1</v>
      </c>
      <c r="F142" s="246" t="s">
        <v>490</v>
      </c>
      <c r="G142" s="243"/>
      <c r="H142" s="247">
        <v>34.020000000000003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201</v>
      </c>
      <c r="AU142" s="253" t="s">
        <v>87</v>
      </c>
      <c r="AV142" s="13" t="s">
        <v>87</v>
      </c>
      <c r="AW142" s="13" t="s">
        <v>32</v>
      </c>
      <c r="AX142" s="13" t="s">
        <v>85</v>
      </c>
      <c r="AY142" s="253" t="s">
        <v>137</v>
      </c>
    </row>
    <row r="143" s="2" customFormat="1" ht="16.5" customHeight="1">
      <c r="A143" s="36"/>
      <c r="B143" s="37"/>
      <c r="C143" s="215" t="s">
        <v>217</v>
      </c>
      <c r="D143" s="215" t="s">
        <v>138</v>
      </c>
      <c r="E143" s="216" t="s">
        <v>214</v>
      </c>
      <c r="F143" s="217" t="s">
        <v>215</v>
      </c>
      <c r="G143" s="218" t="s">
        <v>160</v>
      </c>
      <c r="H143" s="219">
        <v>6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42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142</v>
      </c>
      <c r="AT143" s="227" t="s">
        <v>138</v>
      </c>
      <c r="AU143" s="227" t="s">
        <v>87</v>
      </c>
      <c r="AY143" s="15" t="s">
        <v>137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85</v>
      </c>
      <c r="BK143" s="228">
        <f>ROUND(I143*H143,2)</f>
        <v>0</v>
      </c>
      <c r="BL143" s="15" t="s">
        <v>142</v>
      </c>
      <c r="BM143" s="227" t="s">
        <v>491</v>
      </c>
    </row>
    <row r="144" s="2" customFormat="1" ht="16.5" customHeight="1">
      <c r="A144" s="36"/>
      <c r="B144" s="37"/>
      <c r="C144" s="231" t="s">
        <v>221</v>
      </c>
      <c r="D144" s="231" t="s">
        <v>144</v>
      </c>
      <c r="E144" s="232" t="s">
        <v>218</v>
      </c>
      <c r="F144" s="233" t="s">
        <v>219</v>
      </c>
      <c r="G144" s="234" t="s">
        <v>160</v>
      </c>
      <c r="H144" s="235">
        <v>6</v>
      </c>
      <c r="I144" s="236"/>
      <c r="J144" s="237">
        <f>ROUND(I144*H144,2)</f>
        <v>0</v>
      </c>
      <c r="K144" s="238"/>
      <c r="L144" s="239"/>
      <c r="M144" s="240" t="s">
        <v>1</v>
      </c>
      <c r="N144" s="241" t="s">
        <v>42</v>
      </c>
      <c r="O144" s="89"/>
      <c r="P144" s="225">
        <f>O144*H144</f>
        <v>0</v>
      </c>
      <c r="Q144" s="225">
        <v>0.00023000000000000001</v>
      </c>
      <c r="R144" s="225">
        <f>Q144*H144</f>
        <v>0.0013800000000000002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179</v>
      </c>
      <c r="AT144" s="227" t="s">
        <v>144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142</v>
      </c>
      <c r="BM144" s="227" t="s">
        <v>492</v>
      </c>
    </row>
    <row r="145" s="2" customFormat="1" ht="24.15" customHeight="1">
      <c r="A145" s="36"/>
      <c r="B145" s="37"/>
      <c r="C145" s="215" t="s">
        <v>225</v>
      </c>
      <c r="D145" s="215" t="s">
        <v>138</v>
      </c>
      <c r="E145" s="216" t="s">
        <v>222</v>
      </c>
      <c r="F145" s="217" t="s">
        <v>223</v>
      </c>
      <c r="G145" s="218" t="s">
        <v>160</v>
      </c>
      <c r="H145" s="219">
        <v>1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42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142</v>
      </c>
      <c r="AT145" s="227" t="s">
        <v>138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493</v>
      </c>
    </row>
    <row r="146" s="2" customFormat="1" ht="24.15" customHeight="1">
      <c r="A146" s="36"/>
      <c r="B146" s="37"/>
      <c r="C146" s="215" t="s">
        <v>229</v>
      </c>
      <c r="D146" s="215" t="s">
        <v>138</v>
      </c>
      <c r="E146" s="216" t="s">
        <v>226</v>
      </c>
      <c r="F146" s="217" t="s">
        <v>227</v>
      </c>
      <c r="G146" s="218" t="s">
        <v>160</v>
      </c>
      <c r="H146" s="219">
        <v>1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42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142</v>
      </c>
      <c r="AT146" s="227" t="s">
        <v>138</v>
      </c>
      <c r="AU146" s="227" t="s">
        <v>87</v>
      </c>
      <c r="AY146" s="15" t="s">
        <v>137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85</v>
      </c>
      <c r="BK146" s="228">
        <f>ROUND(I146*H146,2)</f>
        <v>0</v>
      </c>
      <c r="BL146" s="15" t="s">
        <v>142</v>
      </c>
      <c r="BM146" s="227" t="s">
        <v>494</v>
      </c>
    </row>
    <row r="147" s="2" customFormat="1" ht="24.15" customHeight="1">
      <c r="A147" s="36"/>
      <c r="B147" s="37"/>
      <c r="C147" s="215" t="s">
        <v>7</v>
      </c>
      <c r="D147" s="215" t="s">
        <v>138</v>
      </c>
      <c r="E147" s="216" t="s">
        <v>230</v>
      </c>
      <c r="F147" s="217" t="s">
        <v>231</v>
      </c>
      <c r="G147" s="218" t="s">
        <v>160</v>
      </c>
      <c r="H147" s="219">
        <v>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42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142</v>
      </c>
      <c r="AT147" s="227" t="s">
        <v>138</v>
      </c>
      <c r="AU147" s="227" t="s">
        <v>87</v>
      </c>
      <c r="AY147" s="15" t="s">
        <v>137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85</v>
      </c>
      <c r="BK147" s="228">
        <f>ROUND(I147*H147,2)</f>
        <v>0</v>
      </c>
      <c r="BL147" s="15" t="s">
        <v>142</v>
      </c>
      <c r="BM147" s="227" t="s">
        <v>495</v>
      </c>
    </row>
    <row r="148" s="2" customFormat="1" ht="21.75" customHeight="1">
      <c r="A148" s="36"/>
      <c r="B148" s="37"/>
      <c r="C148" s="215" t="s">
        <v>237</v>
      </c>
      <c r="D148" s="215" t="s">
        <v>138</v>
      </c>
      <c r="E148" s="216" t="s">
        <v>233</v>
      </c>
      <c r="F148" s="217" t="s">
        <v>234</v>
      </c>
      <c r="G148" s="218" t="s">
        <v>235</v>
      </c>
      <c r="H148" s="219">
        <v>1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42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142</v>
      </c>
      <c r="AT148" s="227" t="s">
        <v>138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142</v>
      </c>
      <c r="BM148" s="227" t="s">
        <v>496</v>
      </c>
    </row>
    <row r="149" s="2" customFormat="1" ht="33" customHeight="1">
      <c r="A149" s="36"/>
      <c r="B149" s="37"/>
      <c r="C149" s="215" t="s">
        <v>244</v>
      </c>
      <c r="D149" s="215" t="s">
        <v>138</v>
      </c>
      <c r="E149" s="216" t="s">
        <v>238</v>
      </c>
      <c r="F149" s="217" t="s">
        <v>239</v>
      </c>
      <c r="G149" s="218" t="s">
        <v>141</v>
      </c>
      <c r="H149" s="219">
        <v>71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42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142</v>
      </c>
      <c r="AT149" s="227" t="s">
        <v>138</v>
      </c>
      <c r="AU149" s="227" t="s">
        <v>87</v>
      </c>
      <c r="AY149" s="15" t="s">
        <v>137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85</v>
      </c>
      <c r="BK149" s="228">
        <f>ROUND(I149*H149,2)</f>
        <v>0</v>
      </c>
      <c r="BL149" s="15" t="s">
        <v>142</v>
      </c>
      <c r="BM149" s="227" t="s">
        <v>497</v>
      </c>
    </row>
    <row r="150" s="2" customFormat="1" ht="16.5" customHeight="1">
      <c r="A150" s="36"/>
      <c r="B150" s="37"/>
      <c r="C150" s="231" t="s">
        <v>248</v>
      </c>
      <c r="D150" s="231" t="s">
        <v>144</v>
      </c>
      <c r="E150" s="232" t="s">
        <v>245</v>
      </c>
      <c r="F150" s="233" t="s">
        <v>246</v>
      </c>
      <c r="G150" s="234" t="s">
        <v>141</v>
      </c>
      <c r="H150" s="235">
        <v>71</v>
      </c>
      <c r="I150" s="236"/>
      <c r="J150" s="237">
        <f>ROUND(I150*H150,2)</f>
        <v>0</v>
      </c>
      <c r="K150" s="238"/>
      <c r="L150" s="239"/>
      <c r="M150" s="240" t="s">
        <v>1</v>
      </c>
      <c r="N150" s="241" t="s">
        <v>42</v>
      </c>
      <c r="O150" s="89"/>
      <c r="P150" s="225">
        <f>O150*H150</f>
        <v>0</v>
      </c>
      <c r="Q150" s="225">
        <v>0.00091</v>
      </c>
      <c r="R150" s="225">
        <f>Q150*H150</f>
        <v>0.064610000000000001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179</v>
      </c>
      <c r="AT150" s="227" t="s">
        <v>144</v>
      </c>
      <c r="AU150" s="227" t="s">
        <v>87</v>
      </c>
      <c r="AY150" s="15" t="s">
        <v>137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85</v>
      </c>
      <c r="BK150" s="228">
        <f>ROUND(I150*H150,2)</f>
        <v>0</v>
      </c>
      <c r="BL150" s="15" t="s">
        <v>142</v>
      </c>
      <c r="BM150" s="227" t="s">
        <v>498</v>
      </c>
    </row>
    <row r="151" s="13" customFormat="1">
      <c r="A151" s="13"/>
      <c r="B151" s="242"/>
      <c r="C151" s="243"/>
      <c r="D151" s="244" t="s">
        <v>201</v>
      </c>
      <c r="E151" s="245" t="s">
        <v>1</v>
      </c>
      <c r="F151" s="246" t="s">
        <v>499</v>
      </c>
      <c r="G151" s="243"/>
      <c r="H151" s="247">
        <v>60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201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137</v>
      </c>
    </row>
    <row r="152" s="13" customFormat="1">
      <c r="A152" s="13"/>
      <c r="B152" s="242"/>
      <c r="C152" s="243"/>
      <c r="D152" s="244" t="s">
        <v>201</v>
      </c>
      <c r="E152" s="245" t="s">
        <v>1</v>
      </c>
      <c r="F152" s="246" t="s">
        <v>500</v>
      </c>
      <c r="G152" s="243"/>
      <c r="H152" s="247">
        <v>11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201</v>
      </c>
      <c r="AU152" s="253" t="s">
        <v>87</v>
      </c>
      <c r="AV152" s="13" t="s">
        <v>87</v>
      </c>
      <c r="AW152" s="13" t="s">
        <v>32</v>
      </c>
      <c r="AX152" s="13" t="s">
        <v>77</v>
      </c>
      <c r="AY152" s="253" t="s">
        <v>137</v>
      </c>
    </row>
    <row r="153" s="2" customFormat="1" ht="21.75" customHeight="1">
      <c r="A153" s="36"/>
      <c r="B153" s="37"/>
      <c r="C153" s="215" t="s">
        <v>252</v>
      </c>
      <c r="D153" s="215" t="s">
        <v>138</v>
      </c>
      <c r="E153" s="216" t="s">
        <v>249</v>
      </c>
      <c r="F153" s="217" t="s">
        <v>250</v>
      </c>
      <c r="G153" s="218" t="s">
        <v>160</v>
      </c>
      <c r="H153" s="219">
        <v>2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42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142</v>
      </c>
      <c r="AT153" s="227" t="s">
        <v>138</v>
      </c>
      <c r="AU153" s="227" t="s">
        <v>87</v>
      </c>
      <c r="AY153" s="15" t="s">
        <v>137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85</v>
      </c>
      <c r="BK153" s="228">
        <f>ROUND(I153*H153,2)</f>
        <v>0</v>
      </c>
      <c r="BL153" s="15" t="s">
        <v>142</v>
      </c>
      <c r="BM153" s="227" t="s">
        <v>501</v>
      </c>
    </row>
    <row r="154" s="2" customFormat="1" ht="16.5" customHeight="1">
      <c r="A154" s="36"/>
      <c r="B154" s="37"/>
      <c r="C154" s="215" t="s">
        <v>279</v>
      </c>
      <c r="D154" s="215" t="s">
        <v>138</v>
      </c>
      <c r="E154" s="216" t="s">
        <v>253</v>
      </c>
      <c r="F154" s="217" t="s">
        <v>254</v>
      </c>
      <c r="G154" s="218" t="s">
        <v>160</v>
      </c>
      <c r="H154" s="219">
        <v>2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42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142</v>
      </c>
      <c r="AT154" s="227" t="s">
        <v>138</v>
      </c>
      <c r="AU154" s="227" t="s">
        <v>87</v>
      </c>
      <c r="AY154" s="15" t="s">
        <v>137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85</v>
      </c>
      <c r="BK154" s="228">
        <f>ROUND(I154*H154,2)</f>
        <v>0</v>
      </c>
      <c r="BL154" s="15" t="s">
        <v>142</v>
      </c>
      <c r="BM154" s="227" t="s">
        <v>502</v>
      </c>
    </row>
    <row r="155" s="2" customFormat="1" ht="16.5" customHeight="1">
      <c r="A155" s="36"/>
      <c r="B155" s="37"/>
      <c r="C155" s="215" t="s">
        <v>387</v>
      </c>
      <c r="D155" s="215" t="s">
        <v>138</v>
      </c>
      <c r="E155" s="216" t="s">
        <v>257</v>
      </c>
      <c r="F155" s="217" t="s">
        <v>258</v>
      </c>
      <c r="G155" s="218" t="s">
        <v>259</v>
      </c>
      <c r="H155" s="254"/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42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142</v>
      </c>
      <c r="AT155" s="227" t="s">
        <v>138</v>
      </c>
      <c r="AU155" s="227" t="s">
        <v>87</v>
      </c>
      <c r="AY155" s="15" t="s">
        <v>137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85</v>
      </c>
      <c r="BK155" s="228">
        <f>ROUND(I155*H155,2)</f>
        <v>0</v>
      </c>
      <c r="BL155" s="15" t="s">
        <v>142</v>
      </c>
      <c r="BM155" s="227" t="s">
        <v>503</v>
      </c>
    </row>
    <row r="156" s="2" customFormat="1" ht="16.5" customHeight="1">
      <c r="A156" s="36"/>
      <c r="B156" s="37"/>
      <c r="C156" s="215" t="s">
        <v>399</v>
      </c>
      <c r="D156" s="215" t="s">
        <v>138</v>
      </c>
      <c r="E156" s="216" t="s">
        <v>262</v>
      </c>
      <c r="F156" s="217" t="s">
        <v>263</v>
      </c>
      <c r="G156" s="218" t="s">
        <v>259</v>
      </c>
      <c r="H156" s="254"/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42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142</v>
      </c>
      <c r="AT156" s="227" t="s">
        <v>138</v>
      </c>
      <c r="AU156" s="227" t="s">
        <v>87</v>
      </c>
      <c r="AY156" s="15" t="s">
        <v>137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85</v>
      </c>
      <c r="BK156" s="228">
        <f>ROUND(I156*H156,2)</f>
        <v>0</v>
      </c>
      <c r="BL156" s="15" t="s">
        <v>142</v>
      </c>
      <c r="BM156" s="227" t="s">
        <v>504</v>
      </c>
    </row>
    <row r="157" s="2" customFormat="1" ht="16.5" customHeight="1">
      <c r="A157" s="36"/>
      <c r="B157" s="37"/>
      <c r="C157" s="215" t="s">
        <v>256</v>
      </c>
      <c r="D157" s="215" t="s">
        <v>138</v>
      </c>
      <c r="E157" s="216" t="s">
        <v>266</v>
      </c>
      <c r="F157" s="217" t="s">
        <v>267</v>
      </c>
      <c r="G157" s="218" t="s">
        <v>259</v>
      </c>
      <c r="H157" s="254"/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169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169</v>
      </c>
      <c r="BM157" s="227" t="s">
        <v>505</v>
      </c>
    </row>
    <row r="158" s="2" customFormat="1" ht="16.5" customHeight="1">
      <c r="A158" s="36"/>
      <c r="B158" s="37"/>
      <c r="C158" s="215" t="s">
        <v>265</v>
      </c>
      <c r="D158" s="215" t="s">
        <v>138</v>
      </c>
      <c r="E158" s="216" t="s">
        <v>270</v>
      </c>
      <c r="F158" s="217" t="s">
        <v>271</v>
      </c>
      <c r="G158" s="218" t="s">
        <v>259</v>
      </c>
      <c r="H158" s="254"/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42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142</v>
      </c>
      <c r="AT158" s="227" t="s">
        <v>138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506</v>
      </c>
    </row>
    <row r="159" s="2" customFormat="1" ht="16.5" customHeight="1">
      <c r="A159" s="36"/>
      <c r="B159" s="37"/>
      <c r="C159" s="215" t="s">
        <v>393</v>
      </c>
      <c r="D159" s="215" t="s">
        <v>138</v>
      </c>
      <c r="E159" s="216" t="s">
        <v>274</v>
      </c>
      <c r="F159" s="217" t="s">
        <v>275</v>
      </c>
      <c r="G159" s="218" t="s">
        <v>259</v>
      </c>
      <c r="H159" s="254"/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42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142</v>
      </c>
      <c r="AT159" s="227" t="s">
        <v>138</v>
      </c>
      <c r="AU159" s="227" t="s">
        <v>87</v>
      </c>
      <c r="AY159" s="15" t="s">
        <v>137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85</v>
      </c>
      <c r="BK159" s="228">
        <f>ROUND(I159*H159,2)</f>
        <v>0</v>
      </c>
      <c r="BL159" s="15" t="s">
        <v>142</v>
      </c>
      <c r="BM159" s="227" t="s">
        <v>507</v>
      </c>
    </row>
    <row r="160" s="12" customFormat="1" ht="22.8" customHeight="1">
      <c r="A160" s="12"/>
      <c r="B160" s="201"/>
      <c r="C160" s="202"/>
      <c r="D160" s="203" t="s">
        <v>76</v>
      </c>
      <c r="E160" s="229" t="s">
        <v>277</v>
      </c>
      <c r="F160" s="229" t="s">
        <v>278</v>
      </c>
      <c r="G160" s="202"/>
      <c r="H160" s="202"/>
      <c r="I160" s="205"/>
      <c r="J160" s="230">
        <f>BK160</f>
        <v>0</v>
      </c>
      <c r="K160" s="202"/>
      <c r="L160" s="207"/>
      <c r="M160" s="208"/>
      <c r="N160" s="209"/>
      <c r="O160" s="209"/>
      <c r="P160" s="210">
        <f>SUM(P161:P191)</f>
        <v>0</v>
      </c>
      <c r="Q160" s="209"/>
      <c r="R160" s="210">
        <f>SUM(R161:R191)</f>
        <v>5.6418549999999996</v>
      </c>
      <c r="S160" s="209"/>
      <c r="T160" s="211">
        <f>SUM(T161:T191)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146</v>
      </c>
      <c r="AT160" s="213" t="s">
        <v>76</v>
      </c>
      <c r="AU160" s="213" t="s">
        <v>85</v>
      </c>
      <c r="AY160" s="212" t="s">
        <v>137</v>
      </c>
      <c r="BK160" s="214">
        <f>SUM(BK161:BK191)</f>
        <v>0</v>
      </c>
    </row>
    <row r="161" s="2" customFormat="1" ht="24.15" customHeight="1">
      <c r="A161" s="36"/>
      <c r="B161" s="37"/>
      <c r="C161" s="215" t="s">
        <v>284</v>
      </c>
      <c r="D161" s="215" t="s">
        <v>138</v>
      </c>
      <c r="E161" s="216" t="s">
        <v>280</v>
      </c>
      <c r="F161" s="217" t="s">
        <v>281</v>
      </c>
      <c r="G161" s="218" t="s">
        <v>282</v>
      </c>
      <c r="H161" s="219">
        <v>0.050000000000000003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42</v>
      </c>
      <c r="O161" s="89"/>
      <c r="P161" s="225">
        <f>O161*H161</f>
        <v>0</v>
      </c>
      <c r="Q161" s="225">
        <v>0.0088000000000000005</v>
      </c>
      <c r="R161" s="225">
        <f>Q161*H161</f>
        <v>0.00044000000000000007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142</v>
      </c>
      <c r="AT161" s="227" t="s">
        <v>138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142</v>
      </c>
      <c r="BM161" s="227" t="s">
        <v>508</v>
      </c>
    </row>
    <row r="162" s="2" customFormat="1" ht="24.15" customHeight="1">
      <c r="A162" s="36"/>
      <c r="B162" s="37"/>
      <c r="C162" s="215" t="s">
        <v>288</v>
      </c>
      <c r="D162" s="215" t="s">
        <v>138</v>
      </c>
      <c r="E162" s="216" t="s">
        <v>285</v>
      </c>
      <c r="F162" s="217" t="s">
        <v>286</v>
      </c>
      <c r="G162" s="218" t="s">
        <v>282</v>
      </c>
      <c r="H162" s="219">
        <v>0.050000000000000003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42</v>
      </c>
      <c r="O162" s="89"/>
      <c r="P162" s="225">
        <f>O162*H162</f>
        <v>0</v>
      </c>
      <c r="Q162" s="225">
        <v>0.0099000000000000008</v>
      </c>
      <c r="R162" s="225">
        <f>Q162*H162</f>
        <v>0.00049500000000000011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142</v>
      </c>
      <c r="AT162" s="227" t="s">
        <v>138</v>
      </c>
      <c r="AU162" s="227" t="s">
        <v>87</v>
      </c>
      <c r="AY162" s="15" t="s">
        <v>137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85</v>
      </c>
      <c r="BK162" s="228">
        <f>ROUND(I162*H162,2)</f>
        <v>0</v>
      </c>
      <c r="BL162" s="15" t="s">
        <v>142</v>
      </c>
      <c r="BM162" s="227" t="s">
        <v>509</v>
      </c>
    </row>
    <row r="163" s="2" customFormat="1" ht="16.5" customHeight="1">
      <c r="A163" s="36"/>
      <c r="B163" s="37"/>
      <c r="C163" s="215" t="s">
        <v>294</v>
      </c>
      <c r="D163" s="215" t="s">
        <v>138</v>
      </c>
      <c r="E163" s="216" t="s">
        <v>289</v>
      </c>
      <c r="F163" s="217" t="s">
        <v>290</v>
      </c>
      <c r="G163" s="218" t="s">
        <v>291</v>
      </c>
      <c r="H163" s="219">
        <v>5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42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142</v>
      </c>
      <c r="AT163" s="227" t="s">
        <v>138</v>
      </c>
      <c r="AU163" s="227" t="s">
        <v>87</v>
      </c>
      <c r="AY163" s="15" t="s">
        <v>137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85</v>
      </c>
      <c r="BK163" s="228">
        <f>ROUND(I163*H163,2)</f>
        <v>0</v>
      </c>
      <c r="BL163" s="15" t="s">
        <v>142</v>
      </c>
      <c r="BM163" s="227" t="s">
        <v>510</v>
      </c>
    </row>
    <row r="164" s="13" customFormat="1">
      <c r="A164" s="13"/>
      <c r="B164" s="242"/>
      <c r="C164" s="243"/>
      <c r="D164" s="244" t="s">
        <v>201</v>
      </c>
      <c r="E164" s="245" t="s">
        <v>1</v>
      </c>
      <c r="F164" s="246" t="s">
        <v>511</v>
      </c>
      <c r="G164" s="243"/>
      <c r="H164" s="247">
        <v>5.25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201</v>
      </c>
      <c r="AU164" s="253" t="s">
        <v>87</v>
      </c>
      <c r="AV164" s="13" t="s">
        <v>87</v>
      </c>
      <c r="AW164" s="13" t="s">
        <v>32</v>
      </c>
      <c r="AX164" s="13" t="s">
        <v>77</v>
      </c>
      <c r="AY164" s="253" t="s">
        <v>137</v>
      </c>
    </row>
    <row r="165" s="13" customFormat="1">
      <c r="A165" s="13"/>
      <c r="B165" s="242"/>
      <c r="C165" s="243"/>
      <c r="D165" s="244" t="s">
        <v>201</v>
      </c>
      <c r="E165" s="245" t="s">
        <v>1</v>
      </c>
      <c r="F165" s="246" t="s">
        <v>512</v>
      </c>
      <c r="G165" s="243"/>
      <c r="H165" s="247">
        <v>5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201</v>
      </c>
      <c r="AU165" s="253" t="s">
        <v>87</v>
      </c>
      <c r="AV165" s="13" t="s">
        <v>87</v>
      </c>
      <c r="AW165" s="13" t="s">
        <v>32</v>
      </c>
      <c r="AX165" s="13" t="s">
        <v>85</v>
      </c>
      <c r="AY165" s="253" t="s">
        <v>137</v>
      </c>
    </row>
    <row r="166" s="2" customFormat="1" ht="24.15" customHeight="1">
      <c r="A166" s="36"/>
      <c r="B166" s="37"/>
      <c r="C166" s="215" t="s">
        <v>298</v>
      </c>
      <c r="D166" s="215" t="s">
        <v>138</v>
      </c>
      <c r="E166" s="216" t="s">
        <v>295</v>
      </c>
      <c r="F166" s="217" t="s">
        <v>296</v>
      </c>
      <c r="G166" s="218" t="s">
        <v>160</v>
      </c>
      <c r="H166" s="219">
        <v>2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42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142</v>
      </c>
      <c r="AT166" s="227" t="s">
        <v>138</v>
      </c>
      <c r="AU166" s="227" t="s">
        <v>87</v>
      </c>
      <c r="AY166" s="15" t="s">
        <v>137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85</v>
      </c>
      <c r="BK166" s="228">
        <f>ROUND(I166*H166,2)</f>
        <v>0</v>
      </c>
      <c r="BL166" s="15" t="s">
        <v>142</v>
      </c>
      <c r="BM166" s="227" t="s">
        <v>513</v>
      </c>
    </row>
    <row r="167" s="2" customFormat="1" ht="16.5" customHeight="1">
      <c r="A167" s="36"/>
      <c r="B167" s="37"/>
      <c r="C167" s="215" t="s">
        <v>304</v>
      </c>
      <c r="D167" s="215" t="s">
        <v>138</v>
      </c>
      <c r="E167" s="216" t="s">
        <v>305</v>
      </c>
      <c r="F167" s="217" t="s">
        <v>306</v>
      </c>
      <c r="G167" s="218" t="s">
        <v>178</v>
      </c>
      <c r="H167" s="219">
        <v>2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42</v>
      </c>
      <c r="O167" s="89"/>
      <c r="P167" s="225">
        <f>O167*H167</f>
        <v>0</v>
      </c>
      <c r="Q167" s="225">
        <v>2.2563399999999998</v>
      </c>
      <c r="R167" s="225">
        <f>Q167*H167</f>
        <v>4.5126799999999996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142</v>
      </c>
      <c r="AT167" s="227" t="s">
        <v>138</v>
      </c>
      <c r="AU167" s="227" t="s">
        <v>87</v>
      </c>
      <c r="AY167" s="15" t="s">
        <v>137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85</v>
      </c>
      <c r="BK167" s="228">
        <f>ROUND(I167*H167,2)</f>
        <v>0</v>
      </c>
      <c r="BL167" s="15" t="s">
        <v>142</v>
      </c>
      <c r="BM167" s="227" t="s">
        <v>514</v>
      </c>
    </row>
    <row r="168" s="2" customFormat="1" ht="24.15" customHeight="1">
      <c r="A168" s="36"/>
      <c r="B168" s="37"/>
      <c r="C168" s="215" t="s">
        <v>154</v>
      </c>
      <c r="D168" s="215" t="s">
        <v>138</v>
      </c>
      <c r="E168" s="216" t="s">
        <v>308</v>
      </c>
      <c r="F168" s="217" t="s">
        <v>309</v>
      </c>
      <c r="G168" s="218" t="s">
        <v>141</v>
      </c>
      <c r="H168" s="219">
        <v>9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42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142</v>
      </c>
      <c r="AT168" s="227" t="s">
        <v>138</v>
      </c>
      <c r="AU168" s="227" t="s">
        <v>87</v>
      </c>
      <c r="AY168" s="15" t="s">
        <v>137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85</v>
      </c>
      <c r="BK168" s="228">
        <f>ROUND(I168*H168,2)</f>
        <v>0</v>
      </c>
      <c r="BL168" s="15" t="s">
        <v>142</v>
      </c>
      <c r="BM168" s="227" t="s">
        <v>515</v>
      </c>
    </row>
    <row r="169" s="2" customFormat="1" ht="24.15" customHeight="1">
      <c r="A169" s="36"/>
      <c r="B169" s="37"/>
      <c r="C169" s="215" t="s">
        <v>311</v>
      </c>
      <c r="D169" s="215" t="s">
        <v>138</v>
      </c>
      <c r="E169" s="216" t="s">
        <v>312</v>
      </c>
      <c r="F169" s="217" t="s">
        <v>313</v>
      </c>
      <c r="G169" s="218" t="s">
        <v>141</v>
      </c>
      <c r="H169" s="219">
        <v>15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42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142</v>
      </c>
      <c r="AT169" s="227" t="s">
        <v>138</v>
      </c>
      <c r="AU169" s="227" t="s">
        <v>87</v>
      </c>
      <c r="AY169" s="15" t="s">
        <v>137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85</v>
      </c>
      <c r="BK169" s="228">
        <f>ROUND(I169*H169,2)</f>
        <v>0</v>
      </c>
      <c r="BL169" s="15" t="s">
        <v>142</v>
      </c>
      <c r="BM169" s="227" t="s">
        <v>516</v>
      </c>
    </row>
    <row r="170" s="2" customFormat="1" ht="24.15" customHeight="1">
      <c r="A170" s="36"/>
      <c r="B170" s="37"/>
      <c r="C170" s="215" t="s">
        <v>315</v>
      </c>
      <c r="D170" s="215" t="s">
        <v>138</v>
      </c>
      <c r="E170" s="216" t="s">
        <v>316</v>
      </c>
      <c r="F170" s="217" t="s">
        <v>317</v>
      </c>
      <c r="G170" s="218" t="s">
        <v>301</v>
      </c>
      <c r="H170" s="219">
        <v>2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42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142</v>
      </c>
      <c r="AT170" s="227" t="s">
        <v>138</v>
      </c>
      <c r="AU170" s="227" t="s">
        <v>87</v>
      </c>
      <c r="AY170" s="15" t="s">
        <v>137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85</v>
      </c>
      <c r="BK170" s="228">
        <f>ROUND(I170*H170,2)</f>
        <v>0</v>
      </c>
      <c r="BL170" s="15" t="s">
        <v>142</v>
      </c>
      <c r="BM170" s="227" t="s">
        <v>517</v>
      </c>
    </row>
    <row r="171" s="2" customFormat="1" ht="21.75" customHeight="1">
      <c r="A171" s="36"/>
      <c r="B171" s="37"/>
      <c r="C171" s="215" t="s">
        <v>319</v>
      </c>
      <c r="D171" s="215" t="s">
        <v>138</v>
      </c>
      <c r="E171" s="216" t="s">
        <v>320</v>
      </c>
      <c r="F171" s="217" t="s">
        <v>321</v>
      </c>
      <c r="G171" s="218" t="s">
        <v>301</v>
      </c>
      <c r="H171" s="219">
        <v>9.5999999999999996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42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142</v>
      </c>
      <c r="AT171" s="227" t="s">
        <v>138</v>
      </c>
      <c r="AU171" s="227" t="s">
        <v>87</v>
      </c>
      <c r="AY171" s="15" t="s">
        <v>137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85</v>
      </c>
      <c r="BK171" s="228">
        <f>ROUND(I171*H171,2)</f>
        <v>0</v>
      </c>
      <c r="BL171" s="15" t="s">
        <v>142</v>
      </c>
      <c r="BM171" s="227" t="s">
        <v>518</v>
      </c>
    </row>
    <row r="172" s="13" customFormat="1">
      <c r="A172" s="13"/>
      <c r="B172" s="242"/>
      <c r="C172" s="243"/>
      <c r="D172" s="244" t="s">
        <v>201</v>
      </c>
      <c r="E172" s="245" t="s">
        <v>1</v>
      </c>
      <c r="F172" s="246" t="s">
        <v>519</v>
      </c>
      <c r="G172" s="243"/>
      <c r="H172" s="247">
        <v>9.5999999999999996</v>
      </c>
      <c r="I172" s="248"/>
      <c r="J172" s="243"/>
      <c r="K172" s="243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201</v>
      </c>
      <c r="AU172" s="253" t="s">
        <v>87</v>
      </c>
      <c r="AV172" s="13" t="s">
        <v>87</v>
      </c>
      <c r="AW172" s="13" t="s">
        <v>32</v>
      </c>
      <c r="AX172" s="13" t="s">
        <v>85</v>
      </c>
      <c r="AY172" s="253" t="s">
        <v>137</v>
      </c>
    </row>
    <row r="173" s="2" customFormat="1" ht="33" customHeight="1">
      <c r="A173" s="36"/>
      <c r="B173" s="37"/>
      <c r="C173" s="215" t="s">
        <v>324</v>
      </c>
      <c r="D173" s="215" t="s">
        <v>138</v>
      </c>
      <c r="E173" s="216" t="s">
        <v>329</v>
      </c>
      <c r="F173" s="217" t="s">
        <v>330</v>
      </c>
      <c r="G173" s="218" t="s">
        <v>141</v>
      </c>
      <c r="H173" s="219">
        <v>21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0.052639999999999999</v>
      </c>
      <c r="R173" s="225">
        <f>Q173*H173</f>
        <v>1.10544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520</v>
      </c>
    </row>
    <row r="174" s="2" customFormat="1" ht="24.15" customHeight="1">
      <c r="A174" s="36"/>
      <c r="B174" s="37"/>
      <c r="C174" s="215" t="s">
        <v>328</v>
      </c>
      <c r="D174" s="215" t="s">
        <v>138</v>
      </c>
      <c r="E174" s="216" t="s">
        <v>333</v>
      </c>
      <c r="F174" s="217" t="s">
        <v>334</v>
      </c>
      <c r="G174" s="218" t="s">
        <v>160</v>
      </c>
      <c r="H174" s="219">
        <v>2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42</v>
      </c>
      <c r="O174" s="89"/>
      <c r="P174" s="225">
        <f>O174*H174</f>
        <v>0</v>
      </c>
      <c r="Q174" s="225">
        <v>0.0038</v>
      </c>
      <c r="R174" s="225">
        <f>Q174*H174</f>
        <v>0.0076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142</v>
      </c>
      <c r="AT174" s="227" t="s">
        <v>138</v>
      </c>
      <c r="AU174" s="227" t="s">
        <v>87</v>
      </c>
      <c r="AY174" s="15" t="s">
        <v>137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85</v>
      </c>
      <c r="BK174" s="228">
        <f>ROUND(I174*H174,2)</f>
        <v>0</v>
      </c>
      <c r="BL174" s="15" t="s">
        <v>142</v>
      </c>
      <c r="BM174" s="227" t="s">
        <v>521</v>
      </c>
    </row>
    <row r="175" s="2" customFormat="1" ht="21.75" customHeight="1">
      <c r="A175" s="36"/>
      <c r="B175" s="37"/>
      <c r="C175" s="215" t="s">
        <v>332</v>
      </c>
      <c r="D175" s="215" t="s">
        <v>138</v>
      </c>
      <c r="E175" s="216" t="s">
        <v>337</v>
      </c>
      <c r="F175" s="217" t="s">
        <v>338</v>
      </c>
      <c r="G175" s="218" t="s">
        <v>160</v>
      </c>
      <c r="H175" s="219">
        <v>2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42</v>
      </c>
      <c r="O175" s="89"/>
      <c r="P175" s="225">
        <f>O175*H175</f>
        <v>0</v>
      </c>
      <c r="Q175" s="225">
        <v>0.0076</v>
      </c>
      <c r="R175" s="225">
        <f>Q175*H175</f>
        <v>0.0152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142</v>
      </c>
      <c r="AT175" s="227" t="s">
        <v>138</v>
      </c>
      <c r="AU175" s="227" t="s">
        <v>87</v>
      </c>
      <c r="AY175" s="15" t="s">
        <v>137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85</v>
      </c>
      <c r="BK175" s="228">
        <f>ROUND(I175*H175,2)</f>
        <v>0</v>
      </c>
      <c r="BL175" s="15" t="s">
        <v>142</v>
      </c>
      <c r="BM175" s="227" t="s">
        <v>522</v>
      </c>
    </row>
    <row r="176" s="2" customFormat="1" ht="21.75" customHeight="1">
      <c r="A176" s="36"/>
      <c r="B176" s="37"/>
      <c r="C176" s="215" t="s">
        <v>336</v>
      </c>
      <c r="D176" s="215" t="s">
        <v>138</v>
      </c>
      <c r="E176" s="216" t="s">
        <v>341</v>
      </c>
      <c r="F176" s="217" t="s">
        <v>342</v>
      </c>
      <c r="G176" s="218" t="s">
        <v>141</v>
      </c>
      <c r="H176" s="219">
        <v>16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42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142</v>
      </c>
      <c r="AT176" s="227" t="s">
        <v>138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523</v>
      </c>
    </row>
    <row r="177" s="2" customFormat="1" ht="24.15" customHeight="1">
      <c r="A177" s="36"/>
      <c r="B177" s="37"/>
      <c r="C177" s="215" t="s">
        <v>340</v>
      </c>
      <c r="D177" s="215" t="s">
        <v>138</v>
      </c>
      <c r="E177" s="216" t="s">
        <v>350</v>
      </c>
      <c r="F177" s="217" t="s">
        <v>351</v>
      </c>
      <c r="G177" s="218" t="s">
        <v>141</v>
      </c>
      <c r="H177" s="219">
        <v>9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42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142</v>
      </c>
      <c r="AT177" s="227" t="s">
        <v>138</v>
      </c>
      <c r="AU177" s="227" t="s">
        <v>87</v>
      </c>
      <c r="AY177" s="15" t="s">
        <v>137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85</v>
      </c>
      <c r="BK177" s="228">
        <f>ROUND(I177*H177,2)</f>
        <v>0</v>
      </c>
      <c r="BL177" s="15" t="s">
        <v>142</v>
      </c>
      <c r="BM177" s="227" t="s">
        <v>524</v>
      </c>
    </row>
    <row r="178" s="2" customFormat="1" ht="24.15" customHeight="1">
      <c r="A178" s="36"/>
      <c r="B178" s="37"/>
      <c r="C178" s="215" t="s">
        <v>345</v>
      </c>
      <c r="D178" s="215" t="s">
        <v>138</v>
      </c>
      <c r="E178" s="216" t="s">
        <v>354</v>
      </c>
      <c r="F178" s="217" t="s">
        <v>355</v>
      </c>
      <c r="G178" s="218" t="s">
        <v>141</v>
      </c>
      <c r="H178" s="219">
        <v>15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42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142</v>
      </c>
      <c r="AT178" s="227" t="s">
        <v>138</v>
      </c>
      <c r="AU178" s="227" t="s">
        <v>87</v>
      </c>
      <c r="AY178" s="15" t="s">
        <v>137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85</v>
      </c>
      <c r="BK178" s="228">
        <f>ROUND(I178*H178,2)</f>
        <v>0</v>
      </c>
      <c r="BL178" s="15" t="s">
        <v>142</v>
      </c>
      <c r="BM178" s="227" t="s">
        <v>525</v>
      </c>
    </row>
    <row r="179" s="2" customFormat="1" ht="21.75" customHeight="1">
      <c r="A179" s="36"/>
      <c r="B179" s="37"/>
      <c r="C179" s="215" t="s">
        <v>349</v>
      </c>
      <c r="D179" s="215" t="s">
        <v>138</v>
      </c>
      <c r="E179" s="216" t="s">
        <v>358</v>
      </c>
      <c r="F179" s="217" t="s">
        <v>359</v>
      </c>
      <c r="G179" s="218" t="s">
        <v>301</v>
      </c>
      <c r="H179" s="219">
        <v>2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42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142</v>
      </c>
      <c r="AT179" s="227" t="s">
        <v>138</v>
      </c>
      <c r="AU179" s="227" t="s">
        <v>87</v>
      </c>
      <c r="AY179" s="15" t="s">
        <v>137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85</v>
      </c>
      <c r="BK179" s="228">
        <f>ROUND(I179*H179,2)</f>
        <v>0</v>
      </c>
      <c r="BL179" s="15" t="s">
        <v>142</v>
      </c>
      <c r="BM179" s="227" t="s">
        <v>526</v>
      </c>
    </row>
    <row r="180" s="2" customFormat="1" ht="16.5" customHeight="1">
      <c r="A180" s="36"/>
      <c r="B180" s="37"/>
      <c r="C180" s="215" t="s">
        <v>353</v>
      </c>
      <c r="D180" s="215" t="s">
        <v>138</v>
      </c>
      <c r="E180" s="216" t="s">
        <v>362</v>
      </c>
      <c r="F180" s="217" t="s">
        <v>363</v>
      </c>
      <c r="G180" s="218" t="s">
        <v>301</v>
      </c>
      <c r="H180" s="219">
        <v>9.5999999999999996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42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142</v>
      </c>
      <c r="AT180" s="227" t="s">
        <v>138</v>
      </c>
      <c r="AU180" s="227" t="s">
        <v>87</v>
      </c>
      <c r="AY180" s="15" t="s">
        <v>137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85</v>
      </c>
      <c r="BK180" s="228">
        <f>ROUND(I180*H180,2)</f>
        <v>0</v>
      </c>
      <c r="BL180" s="15" t="s">
        <v>142</v>
      </c>
      <c r="BM180" s="227" t="s">
        <v>527</v>
      </c>
    </row>
    <row r="181" s="2" customFormat="1" ht="21.75" customHeight="1">
      <c r="A181" s="36"/>
      <c r="B181" s="37"/>
      <c r="C181" s="215" t="s">
        <v>357</v>
      </c>
      <c r="D181" s="215" t="s">
        <v>138</v>
      </c>
      <c r="E181" s="216" t="s">
        <v>366</v>
      </c>
      <c r="F181" s="217" t="s">
        <v>367</v>
      </c>
      <c r="G181" s="218" t="s">
        <v>301</v>
      </c>
      <c r="H181" s="219">
        <v>2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42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142</v>
      </c>
      <c r="AT181" s="227" t="s">
        <v>138</v>
      </c>
      <c r="AU181" s="227" t="s">
        <v>87</v>
      </c>
      <c r="AY181" s="15" t="s">
        <v>137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85</v>
      </c>
      <c r="BK181" s="228">
        <f>ROUND(I181*H181,2)</f>
        <v>0</v>
      </c>
      <c r="BL181" s="15" t="s">
        <v>142</v>
      </c>
      <c r="BM181" s="227" t="s">
        <v>528</v>
      </c>
    </row>
    <row r="182" s="13" customFormat="1">
      <c r="A182" s="13"/>
      <c r="B182" s="242"/>
      <c r="C182" s="243"/>
      <c r="D182" s="244" t="s">
        <v>201</v>
      </c>
      <c r="E182" s="245" t="s">
        <v>1</v>
      </c>
      <c r="F182" s="246" t="s">
        <v>529</v>
      </c>
      <c r="G182" s="243"/>
      <c r="H182" s="247">
        <v>1.6799999999999999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201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137</v>
      </c>
    </row>
    <row r="183" s="13" customFormat="1">
      <c r="A183" s="13"/>
      <c r="B183" s="242"/>
      <c r="C183" s="243"/>
      <c r="D183" s="244" t="s">
        <v>201</v>
      </c>
      <c r="E183" s="245" t="s">
        <v>1</v>
      </c>
      <c r="F183" s="246" t="s">
        <v>530</v>
      </c>
      <c r="G183" s="243"/>
      <c r="H183" s="247">
        <v>0.32000000000000001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201</v>
      </c>
      <c r="AU183" s="253" t="s">
        <v>87</v>
      </c>
      <c r="AV183" s="13" t="s">
        <v>87</v>
      </c>
      <c r="AW183" s="13" t="s">
        <v>32</v>
      </c>
      <c r="AX183" s="13" t="s">
        <v>77</v>
      </c>
      <c r="AY183" s="253" t="s">
        <v>137</v>
      </c>
    </row>
    <row r="184" s="2" customFormat="1" ht="24.15" customHeight="1">
      <c r="A184" s="36"/>
      <c r="B184" s="37"/>
      <c r="C184" s="215" t="s">
        <v>361</v>
      </c>
      <c r="D184" s="215" t="s">
        <v>138</v>
      </c>
      <c r="E184" s="216" t="s">
        <v>373</v>
      </c>
      <c r="F184" s="217" t="s">
        <v>374</v>
      </c>
      <c r="G184" s="218" t="s">
        <v>301</v>
      </c>
      <c r="H184" s="219">
        <v>20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42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142</v>
      </c>
      <c r="AT184" s="227" t="s">
        <v>138</v>
      </c>
      <c r="AU184" s="227" t="s">
        <v>87</v>
      </c>
      <c r="AY184" s="15" t="s">
        <v>137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85</v>
      </c>
      <c r="BK184" s="228">
        <f>ROUND(I184*H184,2)</f>
        <v>0</v>
      </c>
      <c r="BL184" s="15" t="s">
        <v>142</v>
      </c>
      <c r="BM184" s="227" t="s">
        <v>531</v>
      </c>
    </row>
    <row r="185" s="13" customFormat="1">
      <c r="A185" s="13"/>
      <c r="B185" s="242"/>
      <c r="C185" s="243"/>
      <c r="D185" s="244" t="s">
        <v>201</v>
      </c>
      <c r="E185" s="245" t="s">
        <v>1</v>
      </c>
      <c r="F185" s="246" t="s">
        <v>532</v>
      </c>
      <c r="G185" s="243"/>
      <c r="H185" s="247">
        <v>20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201</v>
      </c>
      <c r="AU185" s="253" t="s">
        <v>87</v>
      </c>
      <c r="AV185" s="13" t="s">
        <v>87</v>
      </c>
      <c r="AW185" s="13" t="s">
        <v>32</v>
      </c>
      <c r="AX185" s="13" t="s">
        <v>85</v>
      </c>
      <c r="AY185" s="253" t="s">
        <v>137</v>
      </c>
    </row>
    <row r="186" s="2" customFormat="1" ht="16.5" customHeight="1">
      <c r="A186" s="36"/>
      <c r="B186" s="37"/>
      <c r="C186" s="215" t="s">
        <v>365</v>
      </c>
      <c r="D186" s="215" t="s">
        <v>138</v>
      </c>
      <c r="E186" s="216" t="s">
        <v>378</v>
      </c>
      <c r="F186" s="217" t="s">
        <v>379</v>
      </c>
      <c r="G186" s="218" t="s">
        <v>380</v>
      </c>
      <c r="H186" s="219">
        <v>3.2000000000000002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533</v>
      </c>
    </row>
    <row r="187" s="13" customFormat="1">
      <c r="A187" s="13"/>
      <c r="B187" s="242"/>
      <c r="C187" s="243"/>
      <c r="D187" s="244" t="s">
        <v>201</v>
      </c>
      <c r="E187" s="245" t="s">
        <v>1</v>
      </c>
      <c r="F187" s="246" t="s">
        <v>534</v>
      </c>
      <c r="G187" s="243"/>
      <c r="H187" s="247">
        <v>3.2000000000000002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201</v>
      </c>
      <c r="AU187" s="253" t="s">
        <v>87</v>
      </c>
      <c r="AV187" s="13" t="s">
        <v>87</v>
      </c>
      <c r="AW187" s="13" t="s">
        <v>32</v>
      </c>
      <c r="AX187" s="13" t="s">
        <v>85</v>
      </c>
      <c r="AY187" s="253" t="s">
        <v>137</v>
      </c>
    </row>
    <row r="188" s="2" customFormat="1" ht="16.5" customHeight="1">
      <c r="A188" s="36"/>
      <c r="B188" s="37"/>
      <c r="C188" s="215" t="s">
        <v>372</v>
      </c>
      <c r="D188" s="215" t="s">
        <v>138</v>
      </c>
      <c r="E188" s="216" t="s">
        <v>384</v>
      </c>
      <c r="F188" s="217" t="s">
        <v>385</v>
      </c>
      <c r="G188" s="218" t="s">
        <v>291</v>
      </c>
      <c r="H188" s="219">
        <v>5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42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142</v>
      </c>
      <c r="AT188" s="227" t="s">
        <v>138</v>
      </c>
      <c r="AU188" s="227" t="s">
        <v>87</v>
      </c>
      <c r="AY188" s="15" t="s">
        <v>137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85</v>
      </c>
      <c r="BK188" s="228">
        <f>ROUND(I188*H188,2)</f>
        <v>0</v>
      </c>
      <c r="BL188" s="15" t="s">
        <v>142</v>
      </c>
      <c r="BM188" s="227" t="s">
        <v>535</v>
      </c>
    </row>
    <row r="189" s="2" customFormat="1" ht="21.75" customHeight="1">
      <c r="A189" s="36"/>
      <c r="B189" s="37"/>
      <c r="C189" s="215" t="s">
        <v>377</v>
      </c>
      <c r="D189" s="215" t="s">
        <v>138</v>
      </c>
      <c r="E189" s="216" t="s">
        <v>388</v>
      </c>
      <c r="F189" s="217" t="s">
        <v>389</v>
      </c>
      <c r="G189" s="218" t="s">
        <v>291</v>
      </c>
      <c r="H189" s="219">
        <v>16.800000000000001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42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142</v>
      </c>
      <c r="AT189" s="227" t="s">
        <v>138</v>
      </c>
      <c r="AU189" s="227" t="s">
        <v>87</v>
      </c>
      <c r="AY189" s="15" t="s">
        <v>137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85</v>
      </c>
      <c r="BK189" s="228">
        <f>ROUND(I189*H189,2)</f>
        <v>0</v>
      </c>
      <c r="BL189" s="15" t="s">
        <v>142</v>
      </c>
      <c r="BM189" s="227" t="s">
        <v>536</v>
      </c>
    </row>
    <row r="190" s="13" customFormat="1">
      <c r="A190" s="13"/>
      <c r="B190" s="242"/>
      <c r="C190" s="243"/>
      <c r="D190" s="244" t="s">
        <v>201</v>
      </c>
      <c r="E190" s="245" t="s">
        <v>1</v>
      </c>
      <c r="F190" s="246" t="s">
        <v>537</v>
      </c>
      <c r="G190" s="243"/>
      <c r="H190" s="247">
        <v>16.800000000000001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201</v>
      </c>
      <c r="AU190" s="253" t="s">
        <v>87</v>
      </c>
      <c r="AV190" s="13" t="s">
        <v>87</v>
      </c>
      <c r="AW190" s="13" t="s">
        <v>32</v>
      </c>
      <c r="AX190" s="13" t="s">
        <v>77</v>
      </c>
      <c r="AY190" s="253" t="s">
        <v>137</v>
      </c>
    </row>
    <row r="191" s="2" customFormat="1" ht="16.5" customHeight="1">
      <c r="A191" s="36"/>
      <c r="B191" s="37"/>
      <c r="C191" s="215" t="s">
        <v>261</v>
      </c>
      <c r="D191" s="215" t="s">
        <v>138</v>
      </c>
      <c r="E191" s="216" t="s">
        <v>270</v>
      </c>
      <c r="F191" s="217" t="s">
        <v>271</v>
      </c>
      <c r="G191" s="218" t="s">
        <v>259</v>
      </c>
      <c r="H191" s="254"/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42</v>
      </c>
      <c r="O191" s="8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142</v>
      </c>
      <c r="AT191" s="227" t="s">
        <v>138</v>
      </c>
      <c r="AU191" s="227" t="s">
        <v>87</v>
      </c>
      <c r="AY191" s="15" t="s">
        <v>137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85</v>
      </c>
      <c r="BK191" s="228">
        <f>ROUND(I191*H191,2)</f>
        <v>0</v>
      </c>
      <c r="BL191" s="15" t="s">
        <v>142</v>
      </c>
      <c r="BM191" s="227" t="s">
        <v>538</v>
      </c>
    </row>
    <row r="192" s="12" customFormat="1" ht="22.8" customHeight="1">
      <c r="A192" s="12"/>
      <c r="B192" s="201"/>
      <c r="C192" s="202"/>
      <c r="D192" s="203" t="s">
        <v>76</v>
      </c>
      <c r="E192" s="229" t="s">
        <v>397</v>
      </c>
      <c r="F192" s="229" t="s">
        <v>398</v>
      </c>
      <c r="G192" s="202"/>
      <c r="H192" s="202"/>
      <c r="I192" s="205"/>
      <c r="J192" s="230">
        <f>BK192</f>
        <v>0</v>
      </c>
      <c r="K192" s="202"/>
      <c r="L192" s="207"/>
      <c r="M192" s="208"/>
      <c r="N192" s="209"/>
      <c r="O192" s="209"/>
      <c r="P192" s="210">
        <f>P193</f>
        <v>0</v>
      </c>
      <c r="Q192" s="209"/>
      <c r="R192" s="210">
        <f>R193</f>
        <v>0</v>
      </c>
      <c r="S192" s="209"/>
      <c r="T192" s="211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2" t="s">
        <v>146</v>
      </c>
      <c r="AT192" s="213" t="s">
        <v>76</v>
      </c>
      <c r="AU192" s="213" t="s">
        <v>85</v>
      </c>
      <c r="AY192" s="212" t="s">
        <v>137</v>
      </c>
      <c r="BK192" s="214">
        <f>BK193</f>
        <v>0</v>
      </c>
    </row>
    <row r="193" s="2" customFormat="1" ht="24.15" customHeight="1">
      <c r="A193" s="36"/>
      <c r="B193" s="37"/>
      <c r="C193" s="215" t="s">
        <v>383</v>
      </c>
      <c r="D193" s="215" t="s">
        <v>138</v>
      </c>
      <c r="E193" s="216" t="s">
        <v>400</v>
      </c>
      <c r="F193" s="217" t="s">
        <v>401</v>
      </c>
      <c r="G193" s="218" t="s">
        <v>402</v>
      </c>
      <c r="H193" s="219">
        <v>1</v>
      </c>
      <c r="I193" s="220"/>
      <c r="J193" s="221">
        <f>ROUND(I193*H193,2)</f>
        <v>0</v>
      </c>
      <c r="K193" s="222"/>
      <c r="L193" s="42"/>
      <c r="M193" s="255" t="s">
        <v>1</v>
      </c>
      <c r="N193" s="256" t="s">
        <v>42</v>
      </c>
      <c r="O193" s="257"/>
      <c r="P193" s="258">
        <f>O193*H193</f>
        <v>0</v>
      </c>
      <c r="Q193" s="258">
        <v>0</v>
      </c>
      <c r="R193" s="258">
        <f>Q193*H193</f>
        <v>0</v>
      </c>
      <c r="S193" s="258">
        <v>0</v>
      </c>
      <c r="T193" s="259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142</v>
      </c>
      <c r="AT193" s="227" t="s">
        <v>138</v>
      </c>
      <c r="AU193" s="227" t="s">
        <v>87</v>
      </c>
      <c r="AY193" s="15" t="s">
        <v>137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85</v>
      </c>
      <c r="BK193" s="228">
        <f>ROUND(I193*H193,2)</f>
        <v>0</v>
      </c>
      <c r="BL193" s="15" t="s">
        <v>142</v>
      </c>
      <c r="BM193" s="227" t="s">
        <v>539</v>
      </c>
    </row>
    <row r="194" s="2" customFormat="1" ht="6.96" customHeight="1">
      <c r="A194" s="36"/>
      <c r="B194" s="64"/>
      <c r="C194" s="65"/>
      <c r="D194" s="65"/>
      <c r="E194" s="65"/>
      <c r="F194" s="65"/>
      <c r="G194" s="65"/>
      <c r="H194" s="65"/>
      <c r="I194" s="65"/>
      <c r="J194" s="65"/>
      <c r="K194" s="65"/>
      <c r="L194" s="42"/>
      <c r="M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</sheetData>
  <sheetProtection sheet="1" autoFilter="0" formatColumns="0" formatRows="0" objects="1" scenarios="1" spinCount="100000" saltValue="XDcxg58pWfNMXj6aqViXg1LFzTRLcGzwMbReQ9vAjrPhL6wqUWMnM+/W91l+IdnZNIMK8afJwKGkfLGMCELuNw==" hashValue="JGbeiDjnMzRH5Ls1QUemwXS8pgOgsHXjU+1cImSdM8LUoew7LZ8/zR3LWG/fkYJw2iuheFJqoPfn5J1QLY4ZJQ==" algorithmName="SHA-512" password="CC35"/>
  <autoFilter ref="C120:K19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540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ROUND(J123,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ROUND((SUM(BE123:BE217)),  2)</f>
        <v>0</v>
      </c>
      <c r="G33" s="36"/>
      <c r="H33" s="36"/>
      <c r="I33" s="153">
        <v>0.20999999999999999</v>
      </c>
      <c r="J33" s="152">
        <f>ROUND(((SUM(BE123:BE217))*I33),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ROUND((SUM(BF123:BF217)),  2)</f>
        <v>0</v>
      </c>
      <c r="G34" s="36"/>
      <c r="H34" s="36"/>
      <c r="I34" s="153">
        <v>0.14999999999999999</v>
      </c>
      <c r="J34" s="152">
        <f>ROUND(((SUM(BF123:BF217))*I34),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ROUND((SUM(BG123:BG217)),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ROUND((SUM(BH123:BH217)),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ROUND((SUM(BI123:BI217)),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P4 - SO 401.4 - Veřejné osvěltení přechod P4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541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3"/>
      <c r="C98" s="184"/>
      <c r="D98" s="185" t="s">
        <v>542</v>
      </c>
      <c r="E98" s="186"/>
      <c r="F98" s="186"/>
      <c r="G98" s="186"/>
      <c r="H98" s="186"/>
      <c r="I98" s="186"/>
      <c r="J98" s="187">
        <f>J125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7"/>
      <c r="C99" s="178"/>
      <c r="D99" s="179" t="s">
        <v>117</v>
      </c>
      <c r="E99" s="180"/>
      <c r="F99" s="180"/>
      <c r="G99" s="180"/>
      <c r="H99" s="180"/>
      <c r="I99" s="180"/>
      <c r="J99" s="181">
        <f>J133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7"/>
      <c r="C100" s="178"/>
      <c r="D100" s="179" t="s">
        <v>118</v>
      </c>
      <c r="E100" s="180"/>
      <c r="F100" s="180"/>
      <c r="G100" s="180"/>
      <c r="H100" s="180"/>
      <c r="I100" s="180"/>
      <c r="J100" s="181">
        <f>J135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3"/>
      <c r="C101" s="184"/>
      <c r="D101" s="185" t="s">
        <v>119</v>
      </c>
      <c r="E101" s="186"/>
      <c r="F101" s="186"/>
      <c r="G101" s="186"/>
      <c r="H101" s="186"/>
      <c r="I101" s="186"/>
      <c r="J101" s="187">
        <f>J136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3"/>
      <c r="C102" s="184"/>
      <c r="D102" s="185" t="s">
        <v>120</v>
      </c>
      <c r="E102" s="186"/>
      <c r="F102" s="186"/>
      <c r="G102" s="186"/>
      <c r="H102" s="186"/>
      <c r="I102" s="186"/>
      <c r="J102" s="187">
        <f>J184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3"/>
      <c r="C103" s="184"/>
      <c r="D103" s="185" t="s">
        <v>121</v>
      </c>
      <c r="E103" s="186"/>
      <c r="F103" s="186"/>
      <c r="G103" s="186"/>
      <c r="H103" s="186"/>
      <c r="I103" s="186"/>
      <c r="J103" s="187">
        <f>J216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6.96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="2" customFormat="1" ht="6.96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24.96" customHeight="1">
      <c r="A110" s="36"/>
      <c r="B110" s="37"/>
      <c r="C110" s="21" t="s">
        <v>122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172" t="str">
        <f>E7</f>
        <v>Mikulov, rekonstrukce chodníků a nasvětlení přechodů podél III/525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2" customHeight="1">
      <c r="A114" s="36"/>
      <c r="B114" s="37"/>
      <c r="C114" s="30" t="s">
        <v>110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6.5" customHeight="1">
      <c r="A115" s="36"/>
      <c r="B115" s="37"/>
      <c r="C115" s="38"/>
      <c r="D115" s="38"/>
      <c r="E115" s="74" t="str">
        <f>E9</f>
        <v>P4 - SO 401.4 - Veřejné osvěltení přechod P4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Mikulov</v>
      </c>
      <c r="G117" s="38"/>
      <c r="H117" s="38"/>
      <c r="I117" s="30" t="s">
        <v>22</v>
      </c>
      <c r="J117" s="77" t="str">
        <f>IF(J12="","",J12)</f>
        <v>25. 9. 2020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30" t="s">
        <v>30</v>
      </c>
      <c r="J119" s="34" t="str">
        <f>E21</f>
        <v>PK Sklenář s.r.o.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33</v>
      </c>
      <c r="J120" s="34" t="str">
        <f>E24</f>
        <v>Ing.Jiří Sklenář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0.32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11" customFormat="1" ht="29.28" customHeight="1">
      <c r="A122" s="189"/>
      <c r="B122" s="190"/>
      <c r="C122" s="191" t="s">
        <v>123</v>
      </c>
      <c r="D122" s="192" t="s">
        <v>62</v>
      </c>
      <c r="E122" s="192" t="s">
        <v>58</v>
      </c>
      <c r="F122" s="192" t="s">
        <v>59</v>
      </c>
      <c r="G122" s="192" t="s">
        <v>124</v>
      </c>
      <c r="H122" s="192" t="s">
        <v>125</v>
      </c>
      <c r="I122" s="192" t="s">
        <v>126</v>
      </c>
      <c r="J122" s="193" t="s">
        <v>114</v>
      </c>
      <c r="K122" s="194" t="s">
        <v>127</v>
      </c>
      <c r="L122" s="195"/>
      <c r="M122" s="98" t="s">
        <v>1</v>
      </c>
      <c r="N122" s="99" t="s">
        <v>41</v>
      </c>
      <c r="O122" s="99" t="s">
        <v>128</v>
      </c>
      <c r="P122" s="99" t="s">
        <v>129</v>
      </c>
      <c r="Q122" s="99" t="s">
        <v>130</v>
      </c>
      <c r="R122" s="99" t="s">
        <v>131</v>
      </c>
      <c r="S122" s="99" t="s">
        <v>132</v>
      </c>
      <c r="T122" s="100" t="s">
        <v>133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</row>
    <row r="123" s="2" customFormat="1" ht="22.8" customHeight="1">
      <c r="A123" s="36"/>
      <c r="B123" s="37"/>
      <c r="C123" s="105" t="s">
        <v>134</v>
      </c>
      <c r="D123" s="38"/>
      <c r="E123" s="38"/>
      <c r="F123" s="38"/>
      <c r="G123" s="38"/>
      <c r="H123" s="38"/>
      <c r="I123" s="38"/>
      <c r="J123" s="196">
        <f>BK123</f>
        <v>0</v>
      </c>
      <c r="K123" s="38"/>
      <c r="L123" s="42"/>
      <c r="M123" s="101"/>
      <c r="N123" s="197"/>
      <c r="O123" s="102"/>
      <c r="P123" s="198">
        <f>P124+P133+P135</f>
        <v>0</v>
      </c>
      <c r="Q123" s="102"/>
      <c r="R123" s="198">
        <f>R124+R133+R135</f>
        <v>15.595761919999998</v>
      </c>
      <c r="S123" s="102"/>
      <c r="T123" s="199">
        <f>T124+T133+T135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116</v>
      </c>
      <c r="BK123" s="200">
        <f>BK124+BK133+BK135</f>
        <v>0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543</v>
      </c>
      <c r="F124" s="204" t="s">
        <v>543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</f>
        <v>0</v>
      </c>
      <c r="Q124" s="209"/>
      <c r="R124" s="210">
        <f>R125</f>
        <v>0.1427525</v>
      </c>
      <c r="S124" s="209"/>
      <c r="T124" s="2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85</v>
      </c>
      <c r="AT124" s="213" t="s">
        <v>76</v>
      </c>
      <c r="AU124" s="213" t="s">
        <v>77</v>
      </c>
      <c r="AY124" s="212" t="s">
        <v>137</v>
      </c>
      <c r="BK124" s="214">
        <f>BK125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544</v>
      </c>
      <c r="F125" s="229" t="s">
        <v>545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SUM(P126:P132)</f>
        <v>0</v>
      </c>
      <c r="Q125" s="209"/>
      <c r="R125" s="210">
        <f>SUM(R126:R132)</f>
        <v>0.1427525</v>
      </c>
      <c r="S125" s="209"/>
      <c r="T125" s="211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85</v>
      </c>
      <c r="AT125" s="213" t="s">
        <v>76</v>
      </c>
      <c r="AU125" s="213" t="s">
        <v>85</v>
      </c>
      <c r="AY125" s="212" t="s">
        <v>137</v>
      </c>
      <c r="BK125" s="214">
        <f>SUM(BK126:BK132)</f>
        <v>0</v>
      </c>
    </row>
    <row r="126" s="2" customFormat="1" ht="21.75" customHeight="1">
      <c r="A126" s="36"/>
      <c r="B126" s="37"/>
      <c r="C126" s="215" t="s">
        <v>85</v>
      </c>
      <c r="D126" s="215" t="s">
        <v>138</v>
      </c>
      <c r="E126" s="216" t="s">
        <v>546</v>
      </c>
      <c r="F126" s="217" t="s">
        <v>547</v>
      </c>
      <c r="G126" s="218" t="s">
        <v>291</v>
      </c>
      <c r="H126" s="219">
        <v>1.6499999999999999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157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157</v>
      </c>
      <c r="BM126" s="227" t="s">
        <v>548</v>
      </c>
    </row>
    <row r="127" s="13" customFormat="1">
      <c r="A127" s="13"/>
      <c r="B127" s="242"/>
      <c r="C127" s="243"/>
      <c r="D127" s="244" t="s">
        <v>201</v>
      </c>
      <c r="E127" s="245" t="s">
        <v>1</v>
      </c>
      <c r="F127" s="246" t="s">
        <v>549</v>
      </c>
      <c r="G127" s="243"/>
      <c r="H127" s="247">
        <v>1.6499999999999999</v>
      </c>
      <c r="I127" s="248"/>
      <c r="J127" s="243"/>
      <c r="K127" s="243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201</v>
      </c>
      <c r="AU127" s="253" t="s">
        <v>87</v>
      </c>
      <c r="AV127" s="13" t="s">
        <v>87</v>
      </c>
      <c r="AW127" s="13" t="s">
        <v>32</v>
      </c>
      <c r="AX127" s="13" t="s">
        <v>85</v>
      </c>
      <c r="AY127" s="253" t="s">
        <v>137</v>
      </c>
    </row>
    <row r="128" s="2" customFormat="1" ht="16.5" customHeight="1">
      <c r="A128" s="36"/>
      <c r="B128" s="37"/>
      <c r="C128" s="215" t="s">
        <v>87</v>
      </c>
      <c r="D128" s="215" t="s">
        <v>138</v>
      </c>
      <c r="E128" s="216" t="s">
        <v>550</v>
      </c>
      <c r="F128" s="217" t="s">
        <v>551</v>
      </c>
      <c r="G128" s="218" t="s">
        <v>291</v>
      </c>
      <c r="H128" s="219">
        <v>1.05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42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157</v>
      </c>
      <c r="AT128" s="227" t="s">
        <v>138</v>
      </c>
      <c r="AU128" s="227" t="s">
        <v>87</v>
      </c>
      <c r="AY128" s="15" t="s">
        <v>137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85</v>
      </c>
      <c r="BK128" s="228">
        <f>ROUND(I128*H128,2)</f>
        <v>0</v>
      </c>
      <c r="BL128" s="15" t="s">
        <v>157</v>
      </c>
      <c r="BM128" s="227" t="s">
        <v>552</v>
      </c>
    </row>
    <row r="129" s="13" customFormat="1">
      <c r="A129" s="13"/>
      <c r="B129" s="242"/>
      <c r="C129" s="243"/>
      <c r="D129" s="244" t="s">
        <v>201</v>
      </c>
      <c r="E129" s="245" t="s">
        <v>1</v>
      </c>
      <c r="F129" s="246" t="s">
        <v>553</v>
      </c>
      <c r="G129" s="243"/>
      <c r="H129" s="247">
        <v>1.05</v>
      </c>
      <c r="I129" s="248"/>
      <c r="J129" s="243"/>
      <c r="K129" s="243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201</v>
      </c>
      <c r="AU129" s="253" t="s">
        <v>87</v>
      </c>
      <c r="AV129" s="13" t="s">
        <v>87</v>
      </c>
      <c r="AW129" s="13" t="s">
        <v>32</v>
      </c>
      <c r="AX129" s="13" t="s">
        <v>85</v>
      </c>
      <c r="AY129" s="253" t="s">
        <v>137</v>
      </c>
    </row>
    <row r="130" s="2" customFormat="1" ht="24.15" customHeight="1">
      <c r="A130" s="36"/>
      <c r="B130" s="37"/>
      <c r="C130" s="215" t="s">
        <v>146</v>
      </c>
      <c r="D130" s="215" t="s">
        <v>138</v>
      </c>
      <c r="E130" s="216" t="s">
        <v>554</v>
      </c>
      <c r="F130" s="217" t="s">
        <v>555</v>
      </c>
      <c r="G130" s="218" t="s">
        <v>291</v>
      </c>
      <c r="H130" s="219">
        <v>1.6499999999999999</v>
      </c>
      <c r="I130" s="220"/>
      <c r="J130" s="221">
        <f>ROUND(I130*H130,2)</f>
        <v>0</v>
      </c>
      <c r="K130" s="222"/>
      <c r="L130" s="42"/>
      <c r="M130" s="223" t="s">
        <v>1</v>
      </c>
      <c r="N130" s="224" t="s">
        <v>42</v>
      </c>
      <c r="O130" s="89"/>
      <c r="P130" s="225">
        <f>O130*H130</f>
        <v>0</v>
      </c>
      <c r="Q130" s="225">
        <v>0.084250000000000005</v>
      </c>
      <c r="R130" s="225">
        <f>Q130*H130</f>
        <v>0.13901250000000001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157</v>
      </c>
      <c r="AT130" s="227" t="s">
        <v>138</v>
      </c>
      <c r="AU130" s="227" t="s">
        <v>87</v>
      </c>
      <c r="AY130" s="15" t="s">
        <v>137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85</v>
      </c>
      <c r="BK130" s="228">
        <f>ROUND(I130*H130,2)</f>
        <v>0</v>
      </c>
      <c r="BL130" s="15" t="s">
        <v>157</v>
      </c>
      <c r="BM130" s="227" t="s">
        <v>556</v>
      </c>
    </row>
    <row r="131" s="13" customFormat="1">
      <c r="A131" s="13"/>
      <c r="B131" s="242"/>
      <c r="C131" s="243"/>
      <c r="D131" s="244" t="s">
        <v>201</v>
      </c>
      <c r="E131" s="245" t="s">
        <v>1</v>
      </c>
      <c r="F131" s="246" t="s">
        <v>557</v>
      </c>
      <c r="G131" s="243"/>
      <c r="H131" s="247">
        <v>1.6499999999999999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201</v>
      </c>
      <c r="AU131" s="253" t="s">
        <v>87</v>
      </c>
      <c r="AV131" s="13" t="s">
        <v>87</v>
      </c>
      <c r="AW131" s="13" t="s">
        <v>32</v>
      </c>
      <c r="AX131" s="13" t="s">
        <v>85</v>
      </c>
      <c r="AY131" s="253" t="s">
        <v>137</v>
      </c>
    </row>
    <row r="132" s="2" customFormat="1" ht="16.5" customHeight="1">
      <c r="A132" s="36"/>
      <c r="B132" s="37"/>
      <c r="C132" s="231" t="s">
        <v>157</v>
      </c>
      <c r="D132" s="231" t="s">
        <v>144</v>
      </c>
      <c r="E132" s="232" t="s">
        <v>558</v>
      </c>
      <c r="F132" s="233" t="s">
        <v>559</v>
      </c>
      <c r="G132" s="234" t="s">
        <v>160</v>
      </c>
      <c r="H132" s="235">
        <v>0.17000000000000001</v>
      </c>
      <c r="I132" s="236"/>
      <c r="J132" s="237">
        <f>ROUND(I132*H132,2)</f>
        <v>0</v>
      </c>
      <c r="K132" s="238"/>
      <c r="L132" s="239"/>
      <c r="M132" s="240" t="s">
        <v>1</v>
      </c>
      <c r="N132" s="241" t="s">
        <v>42</v>
      </c>
      <c r="O132" s="89"/>
      <c r="P132" s="225">
        <f>O132*H132</f>
        <v>0</v>
      </c>
      <c r="Q132" s="225">
        <v>0.021999999999999999</v>
      </c>
      <c r="R132" s="225">
        <f>Q132*H132</f>
        <v>0.0037399999999999998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175</v>
      </c>
      <c r="AT132" s="227" t="s">
        <v>144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157</v>
      </c>
      <c r="BM132" s="227" t="s">
        <v>560</v>
      </c>
    </row>
    <row r="133" s="12" customFormat="1" ht="25.92" customHeight="1">
      <c r="A133" s="12"/>
      <c r="B133" s="201"/>
      <c r="C133" s="202"/>
      <c r="D133" s="203" t="s">
        <v>76</v>
      </c>
      <c r="E133" s="204" t="s">
        <v>135</v>
      </c>
      <c r="F133" s="204" t="s">
        <v>136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P134</f>
        <v>0</v>
      </c>
      <c r="Q133" s="209"/>
      <c r="R133" s="210">
        <f>R134</f>
        <v>0</v>
      </c>
      <c r="S133" s="209"/>
      <c r="T133" s="211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87</v>
      </c>
      <c r="AT133" s="213" t="s">
        <v>76</v>
      </c>
      <c r="AU133" s="213" t="s">
        <v>77</v>
      </c>
      <c r="AY133" s="212" t="s">
        <v>137</v>
      </c>
      <c r="BK133" s="214">
        <f>BK134</f>
        <v>0</v>
      </c>
    </row>
    <row r="134" s="2" customFormat="1" ht="24.15" customHeight="1">
      <c r="A134" s="36"/>
      <c r="B134" s="37"/>
      <c r="C134" s="215" t="s">
        <v>162</v>
      </c>
      <c r="D134" s="215" t="s">
        <v>138</v>
      </c>
      <c r="E134" s="216" t="s">
        <v>139</v>
      </c>
      <c r="F134" s="217" t="s">
        <v>140</v>
      </c>
      <c r="G134" s="218" t="s">
        <v>141</v>
      </c>
      <c r="H134" s="219">
        <v>68</v>
      </c>
      <c r="I134" s="220"/>
      <c r="J134" s="221">
        <f>ROUND(I134*H134,2)</f>
        <v>0</v>
      </c>
      <c r="K134" s="222"/>
      <c r="L134" s="42"/>
      <c r="M134" s="223" t="s">
        <v>1</v>
      </c>
      <c r="N134" s="224" t="s">
        <v>42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142</v>
      </c>
      <c r="AT134" s="227" t="s">
        <v>138</v>
      </c>
      <c r="AU134" s="227" t="s">
        <v>85</v>
      </c>
      <c r="AY134" s="15" t="s">
        <v>137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85</v>
      </c>
      <c r="BK134" s="228">
        <f>ROUND(I134*H134,2)</f>
        <v>0</v>
      </c>
      <c r="BL134" s="15" t="s">
        <v>142</v>
      </c>
      <c r="BM134" s="227" t="s">
        <v>561</v>
      </c>
    </row>
    <row r="135" s="12" customFormat="1" ht="25.92" customHeight="1">
      <c r="A135" s="12"/>
      <c r="B135" s="201"/>
      <c r="C135" s="202"/>
      <c r="D135" s="203" t="s">
        <v>76</v>
      </c>
      <c r="E135" s="204" t="s">
        <v>144</v>
      </c>
      <c r="F135" s="204" t="s">
        <v>145</v>
      </c>
      <c r="G135" s="202"/>
      <c r="H135" s="202"/>
      <c r="I135" s="205"/>
      <c r="J135" s="206">
        <f>BK135</f>
        <v>0</v>
      </c>
      <c r="K135" s="202"/>
      <c r="L135" s="207"/>
      <c r="M135" s="208"/>
      <c r="N135" s="209"/>
      <c r="O135" s="209"/>
      <c r="P135" s="210">
        <f>P136+P184+P216</f>
        <v>0</v>
      </c>
      <c r="Q135" s="209"/>
      <c r="R135" s="210">
        <f>R136+R184+R216</f>
        <v>15.453009419999997</v>
      </c>
      <c r="S135" s="209"/>
      <c r="T135" s="211">
        <f>T136+T184+T216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146</v>
      </c>
      <c r="AT135" s="213" t="s">
        <v>76</v>
      </c>
      <c r="AU135" s="213" t="s">
        <v>77</v>
      </c>
      <c r="AY135" s="212" t="s">
        <v>137</v>
      </c>
      <c r="BK135" s="214">
        <f>BK136+BK184+BK216</f>
        <v>0</v>
      </c>
    </row>
    <row r="136" s="12" customFormat="1" ht="22.8" customHeight="1">
      <c r="A136" s="12"/>
      <c r="B136" s="201"/>
      <c r="C136" s="202"/>
      <c r="D136" s="203" t="s">
        <v>76</v>
      </c>
      <c r="E136" s="229" t="s">
        <v>147</v>
      </c>
      <c r="F136" s="229" t="s">
        <v>148</v>
      </c>
      <c r="G136" s="202"/>
      <c r="H136" s="202"/>
      <c r="I136" s="205"/>
      <c r="J136" s="230">
        <f>BK136</f>
        <v>0</v>
      </c>
      <c r="K136" s="202"/>
      <c r="L136" s="207"/>
      <c r="M136" s="208"/>
      <c r="N136" s="209"/>
      <c r="O136" s="209"/>
      <c r="P136" s="210">
        <f>SUM(P137:P183)</f>
        <v>0</v>
      </c>
      <c r="Q136" s="209"/>
      <c r="R136" s="210">
        <f>SUM(R137:R183)</f>
        <v>0.136244</v>
      </c>
      <c r="S136" s="209"/>
      <c r="T136" s="211">
        <f>SUM(T137:T183)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146</v>
      </c>
      <c r="AT136" s="213" t="s">
        <v>76</v>
      </c>
      <c r="AU136" s="213" t="s">
        <v>85</v>
      </c>
      <c r="AY136" s="212" t="s">
        <v>137</v>
      </c>
      <c r="BK136" s="214">
        <f>SUM(BK137:BK183)</f>
        <v>0</v>
      </c>
    </row>
    <row r="137" s="2" customFormat="1" ht="24.15" customHeight="1">
      <c r="A137" s="36"/>
      <c r="B137" s="37"/>
      <c r="C137" s="215" t="s">
        <v>166</v>
      </c>
      <c r="D137" s="215" t="s">
        <v>138</v>
      </c>
      <c r="E137" s="216" t="s">
        <v>149</v>
      </c>
      <c r="F137" s="217" t="s">
        <v>150</v>
      </c>
      <c r="G137" s="218" t="s">
        <v>141</v>
      </c>
      <c r="H137" s="219">
        <v>68</v>
      </c>
      <c r="I137" s="220"/>
      <c r="J137" s="221">
        <f>ROUND(I137*H137,2)</f>
        <v>0</v>
      </c>
      <c r="K137" s="222"/>
      <c r="L137" s="42"/>
      <c r="M137" s="223" t="s">
        <v>1</v>
      </c>
      <c r="N137" s="224" t="s">
        <v>42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142</v>
      </c>
      <c r="AT137" s="227" t="s">
        <v>138</v>
      </c>
      <c r="AU137" s="227" t="s">
        <v>87</v>
      </c>
      <c r="AY137" s="15" t="s">
        <v>137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85</v>
      </c>
      <c r="BK137" s="228">
        <f>ROUND(I137*H137,2)</f>
        <v>0</v>
      </c>
      <c r="BL137" s="15" t="s">
        <v>142</v>
      </c>
      <c r="BM137" s="227" t="s">
        <v>562</v>
      </c>
    </row>
    <row r="138" s="2" customFormat="1" ht="24.15" customHeight="1">
      <c r="A138" s="36"/>
      <c r="B138" s="37"/>
      <c r="C138" s="231" t="s">
        <v>171</v>
      </c>
      <c r="D138" s="231" t="s">
        <v>144</v>
      </c>
      <c r="E138" s="232" t="s">
        <v>152</v>
      </c>
      <c r="F138" s="233" t="s">
        <v>153</v>
      </c>
      <c r="G138" s="234" t="s">
        <v>141</v>
      </c>
      <c r="H138" s="235">
        <v>68</v>
      </c>
      <c r="I138" s="236"/>
      <c r="J138" s="237">
        <f>ROUND(I138*H138,2)</f>
        <v>0</v>
      </c>
      <c r="K138" s="238"/>
      <c r="L138" s="239"/>
      <c r="M138" s="240" t="s">
        <v>1</v>
      </c>
      <c r="N138" s="241" t="s">
        <v>42</v>
      </c>
      <c r="O138" s="89"/>
      <c r="P138" s="225">
        <f>O138*H138</f>
        <v>0</v>
      </c>
      <c r="Q138" s="225">
        <v>0.00035</v>
      </c>
      <c r="R138" s="225">
        <f>Q138*H138</f>
        <v>0.023799999999999998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154</v>
      </c>
      <c r="AT138" s="227" t="s">
        <v>144</v>
      </c>
      <c r="AU138" s="227" t="s">
        <v>87</v>
      </c>
      <c r="AY138" s="15" t="s">
        <v>137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85</v>
      </c>
      <c r="BK138" s="228">
        <f>ROUND(I138*H138,2)</f>
        <v>0</v>
      </c>
      <c r="BL138" s="15" t="s">
        <v>155</v>
      </c>
      <c r="BM138" s="227" t="s">
        <v>563</v>
      </c>
    </row>
    <row r="139" s="2" customFormat="1" ht="16.5" customHeight="1">
      <c r="A139" s="36"/>
      <c r="B139" s="37"/>
      <c r="C139" s="215" t="s">
        <v>175</v>
      </c>
      <c r="D139" s="215" t="s">
        <v>138</v>
      </c>
      <c r="E139" s="216" t="s">
        <v>564</v>
      </c>
      <c r="F139" s="217" t="s">
        <v>565</v>
      </c>
      <c r="G139" s="218" t="s">
        <v>291</v>
      </c>
      <c r="H139" s="219">
        <v>0.14399999999999999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42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142</v>
      </c>
      <c r="AT139" s="227" t="s">
        <v>138</v>
      </c>
      <c r="AU139" s="227" t="s">
        <v>87</v>
      </c>
      <c r="AY139" s="15" t="s">
        <v>137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85</v>
      </c>
      <c r="BK139" s="228">
        <f>ROUND(I139*H139,2)</f>
        <v>0</v>
      </c>
      <c r="BL139" s="15" t="s">
        <v>142</v>
      </c>
      <c r="BM139" s="227" t="s">
        <v>566</v>
      </c>
    </row>
    <row r="140" s="13" customFormat="1">
      <c r="A140" s="13"/>
      <c r="B140" s="242"/>
      <c r="C140" s="243"/>
      <c r="D140" s="244" t="s">
        <v>201</v>
      </c>
      <c r="E140" s="245" t="s">
        <v>1</v>
      </c>
      <c r="F140" s="246" t="s">
        <v>567</v>
      </c>
      <c r="G140" s="243"/>
      <c r="H140" s="247">
        <v>0.14099999999999999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201</v>
      </c>
      <c r="AU140" s="253" t="s">
        <v>87</v>
      </c>
      <c r="AV140" s="13" t="s">
        <v>87</v>
      </c>
      <c r="AW140" s="13" t="s">
        <v>32</v>
      </c>
      <c r="AX140" s="13" t="s">
        <v>77</v>
      </c>
      <c r="AY140" s="253" t="s">
        <v>137</v>
      </c>
    </row>
    <row r="141" s="13" customFormat="1">
      <c r="A141" s="13"/>
      <c r="B141" s="242"/>
      <c r="C141" s="243"/>
      <c r="D141" s="244" t="s">
        <v>201</v>
      </c>
      <c r="E141" s="245" t="s">
        <v>1</v>
      </c>
      <c r="F141" s="246" t="s">
        <v>568</v>
      </c>
      <c r="G141" s="243"/>
      <c r="H141" s="247">
        <v>0.0030000000000000001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201</v>
      </c>
      <c r="AU141" s="253" t="s">
        <v>87</v>
      </c>
      <c r="AV141" s="13" t="s">
        <v>87</v>
      </c>
      <c r="AW141" s="13" t="s">
        <v>32</v>
      </c>
      <c r="AX141" s="13" t="s">
        <v>77</v>
      </c>
      <c r="AY141" s="253" t="s">
        <v>137</v>
      </c>
    </row>
    <row r="142" s="2" customFormat="1" ht="16.5" customHeight="1">
      <c r="A142" s="36"/>
      <c r="B142" s="37"/>
      <c r="C142" s="231" t="s">
        <v>181</v>
      </c>
      <c r="D142" s="231" t="s">
        <v>144</v>
      </c>
      <c r="E142" s="232" t="s">
        <v>569</v>
      </c>
      <c r="F142" s="233" t="s">
        <v>570</v>
      </c>
      <c r="G142" s="234" t="s">
        <v>571</v>
      </c>
      <c r="H142" s="235">
        <v>4.3200000000000003</v>
      </c>
      <c r="I142" s="236"/>
      <c r="J142" s="237">
        <f>ROUND(I142*H142,2)</f>
        <v>0</v>
      </c>
      <c r="K142" s="238"/>
      <c r="L142" s="239"/>
      <c r="M142" s="240" t="s">
        <v>1</v>
      </c>
      <c r="N142" s="241" t="s">
        <v>42</v>
      </c>
      <c r="O142" s="89"/>
      <c r="P142" s="225">
        <f>O142*H142</f>
        <v>0</v>
      </c>
      <c r="Q142" s="225">
        <v>0.0011999999999999999</v>
      </c>
      <c r="R142" s="225">
        <f>Q142*H142</f>
        <v>0.0051840000000000002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169</v>
      </c>
      <c r="AT142" s="227" t="s">
        <v>144</v>
      </c>
      <c r="AU142" s="227" t="s">
        <v>87</v>
      </c>
      <c r="AY142" s="15" t="s">
        <v>137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85</v>
      </c>
      <c r="BK142" s="228">
        <f>ROUND(I142*H142,2)</f>
        <v>0</v>
      </c>
      <c r="BL142" s="15" t="s">
        <v>169</v>
      </c>
      <c r="BM142" s="227" t="s">
        <v>572</v>
      </c>
    </row>
    <row r="143" s="13" customFormat="1">
      <c r="A143" s="13"/>
      <c r="B143" s="242"/>
      <c r="C143" s="243"/>
      <c r="D143" s="244" t="s">
        <v>201</v>
      </c>
      <c r="E143" s="245" t="s">
        <v>1</v>
      </c>
      <c r="F143" s="246" t="s">
        <v>573</v>
      </c>
      <c r="G143" s="243"/>
      <c r="H143" s="247">
        <v>4.3200000000000003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201</v>
      </c>
      <c r="AU143" s="253" t="s">
        <v>87</v>
      </c>
      <c r="AV143" s="13" t="s">
        <v>87</v>
      </c>
      <c r="AW143" s="13" t="s">
        <v>32</v>
      </c>
      <c r="AX143" s="13" t="s">
        <v>85</v>
      </c>
      <c r="AY143" s="253" t="s">
        <v>137</v>
      </c>
    </row>
    <row r="144" s="2" customFormat="1" ht="33" customHeight="1">
      <c r="A144" s="36"/>
      <c r="B144" s="37"/>
      <c r="C144" s="215" t="s">
        <v>185</v>
      </c>
      <c r="D144" s="215" t="s">
        <v>138</v>
      </c>
      <c r="E144" s="216" t="s">
        <v>158</v>
      </c>
      <c r="F144" s="217" t="s">
        <v>159</v>
      </c>
      <c r="G144" s="218" t="s">
        <v>160</v>
      </c>
      <c r="H144" s="219">
        <v>5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42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142</v>
      </c>
      <c r="AT144" s="227" t="s">
        <v>138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142</v>
      </c>
      <c r="BM144" s="227" t="s">
        <v>574</v>
      </c>
    </row>
    <row r="145" s="2" customFormat="1" ht="24.15" customHeight="1">
      <c r="A145" s="36"/>
      <c r="B145" s="37"/>
      <c r="C145" s="215" t="s">
        <v>189</v>
      </c>
      <c r="D145" s="215" t="s">
        <v>138</v>
      </c>
      <c r="E145" s="216" t="s">
        <v>163</v>
      </c>
      <c r="F145" s="217" t="s">
        <v>164</v>
      </c>
      <c r="G145" s="218" t="s">
        <v>160</v>
      </c>
      <c r="H145" s="219">
        <v>4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42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142</v>
      </c>
      <c r="AT145" s="227" t="s">
        <v>138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575</v>
      </c>
    </row>
    <row r="146" s="2" customFormat="1" ht="24.15" customHeight="1">
      <c r="A146" s="36"/>
      <c r="B146" s="37"/>
      <c r="C146" s="231" t="s">
        <v>193</v>
      </c>
      <c r="D146" s="231" t="s">
        <v>144</v>
      </c>
      <c r="E146" s="232" t="s">
        <v>167</v>
      </c>
      <c r="F146" s="233" t="s">
        <v>168</v>
      </c>
      <c r="G146" s="234" t="s">
        <v>160</v>
      </c>
      <c r="H146" s="235">
        <v>2</v>
      </c>
      <c r="I146" s="236"/>
      <c r="J146" s="237">
        <f>ROUND(I146*H146,2)</f>
        <v>0</v>
      </c>
      <c r="K146" s="238"/>
      <c r="L146" s="239"/>
      <c r="M146" s="240" t="s">
        <v>1</v>
      </c>
      <c r="N146" s="241" t="s">
        <v>42</v>
      </c>
      <c r="O146" s="89"/>
      <c r="P146" s="225">
        <f>O146*H146</f>
        <v>0</v>
      </c>
      <c r="Q146" s="225">
        <v>0.0074999999999999997</v>
      </c>
      <c r="R146" s="225">
        <f>Q146*H146</f>
        <v>0.014999999999999999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169</v>
      </c>
      <c r="AT146" s="227" t="s">
        <v>144</v>
      </c>
      <c r="AU146" s="227" t="s">
        <v>87</v>
      </c>
      <c r="AY146" s="15" t="s">
        <v>137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85</v>
      </c>
      <c r="BK146" s="228">
        <f>ROUND(I146*H146,2)</f>
        <v>0</v>
      </c>
      <c r="BL146" s="15" t="s">
        <v>169</v>
      </c>
      <c r="BM146" s="227" t="s">
        <v>576</v>
      </c>
    </row>
    <row r="147" s="2" customFormat="1" ht="24.15" customHeight="1">
      <c r="A147" s="36"/>
      <c r="B147" s="37"/>
      <c r="C147" s="215" t="s">
        <v>197</v>
      </c>
      <c r="D147" s="215" t="s">
        <v>138</v>
      </c>
      <c r="E147" s="216" t="s">
        <v>577</v>
      </c>
      <c r="F147" s="217" t="s">
        <v>578</v>
      </c>
      <c r="G147" s="218" t="s">
        <v>160</v>
      </c>
      <c r="H147" s="219">
        <v>2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42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142</v>
      </c>
      <c r="AT147" s="227" t="s">
        <v>138</v>
      </c>
      <c r="AU147" s="227" t="s">
        <v>87</v>
      </c>
      <c r="AY147" s="15" t="s">
        <v>137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85</v>
      </c>
      <c r="BK147" s="228">
        <f>ROUND(I147*H147,2)</f>
        <v>0</v>
      </c>
      <c r="BL147" s="15" t="s">
        <v>142</v>
      </c>
      <c r="BM147" s="227" t="s">
        <v>579</v>
      </c>
    </row>
    <row r="148" s="2" customFormat="1" ht="24.15" customHeight="1">
      <c r="A148" s="36"/>
      <c r="B148" s="37"/>
      <c r="C148" s="215" t="s">
        <v>203</v>
      </c>
      <c r="D148" s="215" t="s">
        <v>138</v>
      </c>
      <c r="E148" s="216" t="s">
        <v>172</v>
      </c>
      <c r="F148" s="217" t="s">
        <v>173</v>
      </c>
      <c r="G148" s="218" t="s">
        <v>160</v>
      </c>
      <c r="H148" s="219">
        <v>2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42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142</v>
      </c>
      <c r="AT148" s="227" t="s">
        <v>138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142</v>
      </c>
      <c r="BM148" s="227" t="s">
        <v>580</v>
      </c>
    </row>
    <row r="149" s="2" customFormat="1" ht="24.15" customHeight="1">
      <c r="A149" s="36"/>
      <c r="B149" s="37"/>
      <c r="C149" s="231" t="s">
        <v>8</v>
      </c>
      <c r="D149" s="231" t="s">
        <v>144</v>
      </c>
      <c r="E149" s="232" t="s">
        <v>176</v>
      </c>
      <c r="F149" s="233" t="s">
        <v>177</v>
      </c>
      <c r="G149" s="234" t="s">
        <v>178</v>
      </c>
      <c r="H149" s="235">
        <v>1</v>
      </c>
      <c r="I149" s="236"/>
      <c r="J149" s="237">
        <f>ROUND(I149*H149,2)</f>
        <v>0</v>
      </c>
      <c r="K149" s="238"/>
      <c r="L149" s="239"/>
      <c r="M149" s="240" t="s">
        <v>1</v>
      </c>
      <c r="N149" s="241" t="s">
        <v>42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179</v>
      </c>
      <c r="AT149" s="227" t="s">
        <v>144</v>
      </c>
      <c r="AU149" s="227" t="s">
        <v>87</v>
      </c>
      <c r="AY149" s="15" t="s">
        <v>137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85</v>
      </c>
      <c r="BK149" s="228">
        <f>ROUND(I149*H149,2)</f>
        <v>0</v>
      </c>
      <c r="BL149" s="15" t="s">
        <v>142</v>
      </c>
      <c r="BM149" s="227" t="s">
        <v>581</v>
      </c>
    </row>
    <row r="150" s="2" customFormat="1" ht="21.75" customHeight="1">
      <c r="A150" s="36"/>
      <c r="B150" s="37"/>
      <c r="C150" s="231" t="s">
        <v>155</v>
      </c>
      <c r="D150" s="231" t="s">
        <v>144</v>
      </c>
      <c r="E150" s="232" t="s">
        <v>582</v>
      </c>
      <c r="F150" s="233" t="s">
        <v>583</v>
      </c>
      <c r="G150" s="234" t="s">
        <v>178</v>
      </c>
      <c r="H150" s="235">
        <v>1</v>
      </c>
      <c r="I150" s="236"/>
      <c r="J150" s="237">
        <f>ROUND(I150*H150,2)</f>
        <v>0</v>
      </c>
      <c r="K150" s="238"/>
      <c r="L150" s="239"/>
      <c r="M150" s="240" t="s">
        <v>1</v>
      </c>
      <c r="N150" s="241" t="s">
        <v>42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179</v>
      </c>
      <c r="AT150" s="227" t="s">
        <v>144</v>
      </c>
      <c r="AU150" s="227" t="s">
        <v>87</v>
      </c>
      <c r="AY150" s="15" t="s">
        <v>137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85</v>
      </c>
      <c r="BK150" s="228">
        <f>ROUND(I150*H150,2)</f>
        <v>0</v>
      </c>
      <c r="BL150" s="15" t="s">
        <v>142</v>
      </c>
      <c r="BM150" s="227" t="s">
        <v>584</v>
      </c>
    </row>
    <row r="151" s="2" customFormat="1" ht="24.15" customHeight="1">
      <c r="A151" s="36"/>
      <c r="B151" s="37"/>
      <c r="C151" s="215" t="s">
        <v>217</v>
      </c>
      <c r="D151" s="215" t="s">
        <v>138</v>
      </c>
      <c r="E151" s="216" t="s">
        <v>585</v>
      </c>
      <c r="F151" s="217" t="s">
        <v>586</v>
      </c>
      <c r="G151" s="218" t="s">
        <v>160</v>
      </c>
      <c r="H151" s="219">
        <v>2</v>
      </c>
      <c r="I151" s="220"/>
      <c r="J151" s="221">
        <f>ROUND(I151*H151,2)</f>
        <v>0</v>
      </c>
      <c r="K151" s="222"/>
      <c r="L151" s="42"/>
      <c r="M151" s="223" t="s">
        <v>1</v>
      </c>
      <c r="N151" s="224" t="s">
        <v>42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142</v>
      </c>
      <c r="AT151" s="227" t="s">
        <v>138</v>
      </c>
      <c r="AU151" s="227" t="s">
        <v>87</v>
      </c>
      <c r="AY151" s="15" t="s">
        <v>137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85</v>
      </c>
      <c r="BK151" s="228">
        <f>ROUND(I151*H151,2)</f>
        <v>0</v>
      </c>
      <c r="BL151" s="15" t="s">
        <v>142</v>
      </c>
      <c r="BM151" s="227" t="s">
        <v>587</v>
      </c>
    </row>
    <row r="152" s="2" customFormat="1" ht="24.15" customHeight="1">
      <c r="A152" s="36"/>
      <c r="B152" s="37"/>
      <c r="C152" s="215" t="s">
        <v>221</v>
      </c>
      <c r="D152" s="215" t="s">
        <v>138</v>
      </c>
      <c r="E152" s="216" t="s">
        <v>182</v>
      </c>
      <c r="F152" s="217" t="s">
        <v>183</v>
      </c>
      <c r="G152" s="218" t="s">
        <v>160</v>
      </c>
      <c r="H152" s="219">
        <v>2</v>
      </c>
      <c r="I152" s="220"/>
      <c r="J152" s="221">
        <f>ROUND(I152*H152,2)</f>
        <v>0</v>
      </c>
      <c r="K152" s="222"/>
      <c r="L152" s="42"/>
      <c r="M152" s="223" t="s">
        <v>1</v>
      </c>
      <c r="N152" s="224" t="s">
        <v>42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142</v>
      </c>
      <c r="AT152" s="227" t="s">
        <v>138</v>
      </c>
      <c r="AU152" s="227" t="s">
        <v>87</v>
      </c>
      <c r="AY152" s="15" t="s">
        <v>137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85</v>
      </c>
      <c r="BK152" s="228">
        <f>ROUND(I152*H152,2)</f>
        <v>0</v>
      </c>
      <c r="BL152" s="15" t="s">
        <v>142</v>
      </c>
      <c r="BM152" s="227" t="s">
        <v>588</v>
      </c>
    </row>
    <row r="153" s="2" customFormat="1" ht="24.15" customHeight="1">
      <c r="A153" s="36"/>
      <c r="B153" s="37"/>
      <c r="C153" s="231" t="s">
        <v>225</v>
      </c>
      <c r="D153" s="231" t="s">
        <v>144</v>
      </c>
      <c r="E153" s="232" t="s">
        <v>414</v>
      </c>
      <c r="F153" s="233" t="s">
        <v>480</v>
      </c>
      <c r="G153" s="234" t="s">
        <v>178</v>
      </c>
      <c r="H153" s="235">
        <v>1</v>
      </c>
      <c r="I153" s="236"/>
      <c r="J153" s="237">
        <f>ROUND(I153*H153,2)</f>
        <v>0</v>
      </c>
      <c r="K153" s="238"/>
      <c r="L153" s="239"/>
      <c r="M153" s="240" t="s">
        <v>1</v>
      </c>
      <c r="N153" s="241" t="s">
        <v>42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169</v>
      </c>
      <c r="AT153" s="227" t="s">
        <v>144</v>
      </c>
      <c r="AU153" s="227" t="s">
        <v>87</v>
      </c>
      <c r="AY153" s="15" t="s">
        <v>137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85</v>
      </c>
      <c r="BK153" s="228">
        <f>ROUND(I153*H153,2)</f>
        <v>0</v>
      </c>
      <c r="BL153" s="15" t="s">
        <v>169</v>
      </c>
      <c r="BM153" s="227" t="s">
        <v>589</v>
      </c>
    </row>
    <row r="154" s="2" customFormat="1" ht="24.15" customHeight="1">
      <c r="A154" s="36"/>
      <c r="B154" s="37"/>
      <c r="C154" s="231" t="s">
        <v>229</v>
      </c>
      <c r="D154" s="231" t="s">
        <v>144</v>
      </c>
      <c r="E154" s="232" t="s">
        <v>590</v>
      </c>
      <c r="F154" s="233" t="s">
        <v>591</v>
      </c>
      <c r="G154" s="234" t="s">
        <v>178</v>
      </c>
      <c r="H154" s="235">
        <v>1</v>
      </c>
      <c r="I154" s="236"/>
      <c r="J154" s="237">
        <f>ROUND(I154*H154,2)</f>
        <v>0</v>
      </c>
      <c r="K154" s="238"/>
      <c r="L154" s="239"/>
      <c r="M154" s="240" t="s">
        <v>1</v>
      </c>
      <c r="N154" s="241" t="s">
        <v>42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169</v>
      </c>
      <c r="AT154" s="227" t="s">
        <v>144</v>
      </c>
      <c r="AU154" s="227" t="s">
        <v>87</v>
      </c>
      <c r="AY154" s="15" t="s">
        <v>137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85</v>
      </c>
      <c r="BK154" s="228">
        <f>ROUND(I154*H154,2)</f>
        <v>0</v>
      </c>
      <c r="BL154" s="15" t="s">
        <v>169</v>
      </c>
      <c r="BM154" s="227" t="s">
        <v>592</v>
      </c>
    </row>
    <row r="155" s="2" customFormat="1" ht="24.15" customHeight="1">
      <c r="A155" s="36"/>
      <c r="B155" s="37"/>
      <c r="C155" s="215" t="s">
        <v>7</v>
      </c>
      <c r="D155" s="215" t="s">
        <v>138</v>
      </c>
      <c r="E155" s="216" t="s">
        <v>593</v>
      </c>
      <c r="F155" s="217" t="s">
        <v>594</v>
      </c>
      <c r="G155" s="218" t="s">
        <v>160</v>
      </c>
      <c r="H155" s="219">
        <v>1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42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142</v>
      </c>
      <c r="AT155" s="227" t="s">
        <v>138</v>
      </c>
      <c r="AU155" s="227" t="s">
        <v>87</v>
      </c>
      <c r="AY155" s="15" t="s">
        <v>137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85</v>
      </c>
      <c r="BK155" s="228">
        <f>ROUND(I155*H155,2)</f>
        <v>0</v>
      </c>
      <c r="BL155" s="15" t="s">
        <v>142</v>
      </c>
      <c r="BM155" s="227" t="s">
        <v>595</v>
      </c>
    </row>
    <row r="156" s="2" customFormat="1" ht="24.15" customHeight="1">
      <c r="A156" s="36"/>
      <c r="B156" s="37"/>
      <c r="C156" s="231" t="s">
        <v>237</v>
      </c>
      <c r="D156" s="231" t="s">
        <v>144</v>
      </c>
      <c r="E156" s="232" t="s">
        <v>596</v>
      </c>
      <c r="F156" s="233" t="s">
        <v>597</v>
      </c>
      <c r="G156" s="234" t="s">
        <v>178</v>
      </c>
      <c r="H156" s="235">
        <v>1</v>
      </c>
      <c r="I156" s="236"/>
      <c r="J156" s="237">
        <f>ROUND(I156*H156,2)</f>
        <v>0</v>
      </c>
      <c r="K156" s="238"/>
      <c r="L156" s="239"/>
      <c r="M156" s="240" t="s">
        <v>1</v>
      </c>
      <c r="N156" s="241" t="s">
        <v>42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179</v>
      </c>
      <c r="AT156" s="227" t="s">
        <v>144</v>
      </c>
      <c r="AU156" s="227" t="s">
        <v>87</v>
      </c>
      <c r="AY156" s="15" t="s">
        <v>137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85</v>
      </c>
      <c r="BK156" s="228">
        <f>ROUND(I156*H156,2)</f>
        <v>0</v>
      </c>
      <c r="BL156" s="15" t="s">
        <v>142</v>
      </c>
      <c r="BM156" s="227" t="s">
        <v>598</v>
      </c>
    </row>
    <row r="157" s="2" customFormat="1" ht="24.15" customHeight="1">
      <c r="A157" s="36"/>
      <c r="B157" s="37"/>
      <c r="C157" s="215" t="s">
        <v>244</v>
      </c>
      <c r="D157" s="215" t="s">
        <v>138</v>
      </c>
      <c r="E157" s="216" t="s">
        <v>599</v>
      </c>
      <c r="F157" s="217" t="s">
        <v>600</v>
      </c>
      <c r="G157" s="218" t="s">
        <v>160</v>
      </c>
      <c r="H157" s="219">
        <v>2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142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142</v>
      </c>
      <c r="BM157" s="227" t="s">
        <v>601</v>
      </c>
    </row>
    <row r="158" s="2" customFormat="1" ht="16.5" customHeight="1">
      <c r="A158" s="36"/>
      <c r="B158" s="37"/>
      <c r="C158" s="215" t="s">
        <v>248</v>
      </c>
      <c r="D158" s="215" t="s">
        <v>138</v>
      </c>
      <c r="E158" s="216" t="s">
        <v>190</v>
      </c>
      <c r="F158" s="217" t="s">
        <v>191</v>
      </c>
      <c r="G158" s="218" t="s">
        <v>160</v>
      </c>
      <c r="H158" s="219">
        <v>1</v>
      </c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42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142</v>
      </c>
      <c r="AT158" s="227" t="s">
        <v>138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602</v>
      </c>
    </row>
    <row r="159" s="2" customFormat="1" ht="24.15" customHeight="1">
      <c r="A159" s="36"/>
      <c r="B159" s="37"/>
      <c r="C159" s="231" t="s">
        <v>252</v>
      </c>
      <c r="D159" s="231" t="s">
        <v>144</v>
      </c>
      <c r="E159" s="232" t="s">
        <v>194</v>
      </c>
      <c r="F159" s="233" t="s">
        <v>195</v>
      </c>
      <c r="G159" s="234" t="s">
        <v>178</v>
      </c>
      <c r="H159" s="235">
        <v>1</v>
      </c>
      <c r="I159" s="236"/>
      <c r="J159" s="237">
        <f>ROUND(I159*H159,2)</f>
        <v>0</v>
      </c>
      <c r="K159" s="238"/>
      <c r="L159" s="239"/>
      <c r="M159" s="240" t="s">
        <v>1</v>
      </c>
      <c r="N159" s="241" t="s">
        <v>42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179</v>
      </c>
      <c r="AT159" s="227" t="s">
        <v>144</v>
      </c>
      <c r="AU159" s="227" t="s">
        <v>87</v>
      </c>
      <c r="AY159" s="15" t="s">
        <v>137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85</v>
      </c>
      <c r="BK159" s="228">
        <f>ROUND(I159*H159,2)</f>
        <v>0</v>
      </c>
      <c r="BL159" s="15" t="s">
        <v>142</v>
      </c>
      <c r="BM159" s="227" t="s">
        <v>603</v>
      </c>
    </row>
    <row r="160" s="2" customFormat="1" ht="16.5" customHeight="1">
      <c r="A160" s="36"/>
      <c r="B160" s="37"/>
      <c r="C160" s="231" t="s">
        <v>279</v>
      </c>
      <c r="D160" s="231" t="s">
        <v>144</v>
      </c>
      <c r="E160" s="232" t="s">
        <v>198</v>
      </c>
      <c r="F160" s="233" t="s">
        <v>199</v>
      </c>
      <c r="G160" s="234" t="s">
        <v>141</v>
      </c>
      <c r="H160" s="235">
        <v>7</v>
      </c>
      <c r="I160" s="236"/>
      <c r="J160" s="237">
        <f>ROUND(I160*H160,2)</f>
        <v>0</v>
      </c>
      <c r="K160" s="238"/>
      <c r="L160" s="239"/>
      <c r="M160" s="240" t="s">
        <v>1</v>
      </c>
      <c r="N160" s="241" t="s">
        <v>42</v>
      </c>
      <c r="O160" s="89"/>
      <c r="P160" s="225">
        <f>O160*H160</f>
        <v>0</v>
      </c>
      <c r="Q160" s="225">
        <v>0.00012</v>
      </c>
      <c r="R160" s="225">
        <f>Q160*H160</f>
        <v>0.00084000000000000003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179</v>
      </c>
      <c r="AT160" s="227" t="s">
        <v>144</v>
      </c>
      <c r="AU160" s="227" t="s">
        <v>87</v>
      </c>
      <c r="AY160" s="15" t="s">
        <v>137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85</v>
      </c>
      <c r="BK160" s="228">
        <f>ROUND(I160*H160,2)</f>
        <v>0</v>
      </c>
      <c r="BL160" s="15" t="s">
        <v>142</v>
      </c>
      <c r="BM160" s="227" t="s">
        <v>604</v>
      </c>
    </row>
    <row r="161" s="2" customFormat="1" ht="16.5" customHeight="1">
      <c r="A161" s="36"/>
      <c r="B161" s="37"/>
      <c r="C161" s="215" t="s">
        <v>284</v>
      </c>
      <c r="D161" s="215" t="s">
        <v>138</v>
      </c>
      <c r="E161" s="216" t="s">
        <v>605</v>
      </c>
      <c r="F161" s="217" t="s">
        <v>606</v>
      </c>
      <c r="G161" s="218" t="s">
        <v>160</v>
      </c>
      <c r="H161" s="219">
        <v>1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42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142</v>
      </c>
      <c r="AT161" s="227" t="s">
        <v>138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142</v>
      </c>
      <c r="BM161" s="227" t="s">
        <v>607</v>
      </c>
    </row>
    <row r="162" s="2" customFormat="1" ht="24.15" customHeight="1">
      <c r="A162" s="36"/>
      <c r="B162" s="37"/>
      <c r="C162" s="231" t="s">
        <v>288</v>
      </c>
      <c r="D162" s="231" t="s">
        <v>144</v>
      </c>
      <c r="E162" s="232" t="s">
        <v>608</v>
      </c>
      <c r="F162" s="233" t="s">
        <v>609</v>
      </c>
      <c r="G162" s="234" t="s">
        <v>178</v>
      </c>
      <c r="H162" s="235">
        <v>1</v>
      </c>
      <c r="I162" s="236"/>
      <c r="J162" s="237">
        <f>ROUND(I162*H162,2)</f>
        <v>0</v>
      </c>
      <c r="K162" s="238"/>
      <c r="L162" s="239"/>
      <c r="M162" s="240" t="s">
        <v>1</v>
      </c>
      <c r="N162" s="241" t="s">
        <v>42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179</v>
      </c>
      <c r="AT162" s="227" t="s">
        <v>144</v>
      </c>
      <c r="AU162" s="227" t="s">
        <v>87</v>
      </c>
      <c r="AY162" s="15" t="s">
        <v>137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85</v>
      </c>
      <c r="BK162" s="228">
        <f>ROUND(I162*H162,2)</f>
        <v>0</v>
      </c>
      <c r="BL162" s="15" t="s">
        <v>142</v>
      </c>
      <c r="BM162" s="227" t="s">
        <v>610</v>
      </c>
    </row>
    <row r="163" s="2" customFormat="1" ht="16.5" customHeight="1">
      <c r="A163" s="36"/>
      <c r="B163" s="37"/>
      <c r="C163" s="231" t="s">
        <v>294</v>
      </c>
      <c r="D163" s="231" t="s">
        <v>144</v>
      </c>
      <c r="E163" s="232" t="s">
        <v>198</v>
      </c>
      <c r="F163" s="233" t="s">
        <v>199</v>
      </c>
      <c r="G163" s="234" t="s">
        <v>141</v>
      </c>
      <c r="H163" s="235">
        <v>7</v>
      </c>
      <c r="I163" s="236"/>
      <c r="J163" s="237">
        <f>ROUND(I163*H163,2)</f>
        <v>0</v>
      </c>
      <c r="K163" s="238"/>
      <c r="L163" s="239"/>
      <c r="M163" s="240" t="s">
        <v>1</v>
      </c>
      <c r="N163" s="241" t="s">
        <v>42</v>
      </c>
      <c r="O163" s="89"/>
      <c r="P163" s="225">
        <f>O163*H163</f>
        <v>0</v>
      </c>
      <c r="Q163" s="225">
        <v>0.00012</v>
      </c>
      <c r="R163" s="225">
        <f>Q163*H163</f>
        <v>0.00084000000000000003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179</v>
      </c>
      <c r="AT163" s="227" t="s">
        <v>144</v>
      </c>
      <c r="AU163" s="227" t="s">
        <v>87</v>
      </c>
      <c r="AY163" s="15" t="s">
        <v>137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85</v>
      </c>
      <c r="BK163" s="228">
        <f>ROUND(I163*H163,2)</f>
        <v>0</v>
      </c>
      <c r="BL163" s="15" t="s">
        <v>142</v>
      </c>
      <c r="BM163" s="227" t="s">
        <v>611</v>
      </c>
    </row>
    <row r="164" s="2" customFormat="1" ht="33" customHeight="1">
      <c r="A164" s="36"/>
      <c r="B164" s="37"/>
      <c r="C164" s="215" t="s">
        <v>298</v>
      </c>
      <c r="D164" s="215" t="s">
        <v>138</v>
      </c>
      <c r="E164" s="216" t="s">
        <v>204</v>
      </c>
      <c r="F164" s="217" t="s">
        <v>205</v>
      </c>
      <c r="G164" s="218" t="s">
        <v>141</v>
      </c>
      <c r="H164" s="219">
        <v>47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42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142</v>
      </c>
      <c r="AT164" s="227" t="s">
        <v>138</v>
      </c>
      <c r="AU164" s="227" t="s">
        <v>87</v>
      </c>
      <c r="AY164" s="15" t="s">
        <v>137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85</v>
      </c>
      <c r="BK164" s="228">
        <f>ROUND(I164*H164,2)</f>
        <v>0</v>
      </c>
      <c r="BL164" s="15" t="s">
        <v>142</v>
      </c>
      <c r="BM164" s="227" t="s">
        <v>612</v>
      </c>
    </row>
    <row r="165" s="2" customFormat="1" ht="16.5" customHeight="1">
      <c r="A165" s="36"/>
      <c r="B165" s="37"/>
      <c r="C165" s="231" t="s">
        <v>304</v>
      </c>
      <c r="D165" s="231" t="s">
        <v>144</v>
      </c>
      <c r="E165" s="232" t="s">
        <v>209</v>
      </c>
      <c r="F165" s="233" t="s">
        <v>210</v>
      </c>
      <c r="G165" s="234" t="s">
        <v>211</v>
      </c>
      <c r="H165" s="235">
        <v>27.09</v>
      </c>
      <c r="I165" s="236"/>
      <c r="J165" s="237">
        <f>ROUND(I165*H165,2)</f>
        <v>0</v>
      </c>
      <c r="K165" s="238"/>
      <c r="L165" s="239"/>
      <c r="M165" s="240" t="s">
        <v>1</v>
      </c>
      <c r="N165" s="241" t="s">
        <v>42</v>
      </c>
      <c r="O165" s="89"/>
      <c r="P165" s="225">
        <f>O165*H165</f>
        <v>0</v>
      </c>
      <c r="Q165" s="225">
        <v>0.001</v>
      </c>
      <c r="R165" s="225">
        <f>Q165*H165</f>
        <v>0.027089999999999999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179</v>
      </c>
      <c r="AT165" s="227" t="s">
        <v>144</v>
      </c>
      <c r="AU165" s="227" t="s">
        <v>87</v>
      </c>
      <c r="AY165" s="15" t="s">
        <v>137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85</v>
      </c>
      <c r="BK165" s="228">
        <f>ROUND(I165*H165,2)</f>
        <v>0</v>
      </c>
      <c r="BL165" s="15" t="s">
        <v>142</v>
      </c>
      <c r="BM165" s="227" t="s">
        <v>613</v>
      </c>
    </row>
    <row r="166" s="13" customFormat="1">
      <c r="A166" s="13"/>
      <c r="B166" s="242"/>
      <c r="C166" s="243"/>
      <c r="D166" s="244" t="s">
        <v>201</v>
      </c>
      <c r="E166" s="245" t="s">
        <v>1</v>
      </c>
      <c r="F166" s="246" t="s">
        <v>614</v>
      </c>
      <c r="G166" s="243"/>
      <c r="H166" s="247">
        <v>27.09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201</v>
      </c>
      <c r="AU166" s="253" t="s">
        <v>87</v>
      </c>
      <c r="AV166" s="13" t="s">
        <v>87</v>
      </c>
      <c r="AW166" s="13" t="s">
        <v>32</v>
      </c>
      <c r="AX166" s="13" t="s">
        <v>85</v>
      </c>
      <c r="AY166" s="253" t="s">
        <v>137</v>
      </c>
    </row>
    <row r="167" s="2" customFormat="1" ht="16.5" customHeight="1">
      <c r="A167" s="36"/>
      <c r="B167" s="37"/>
      <c r="C167" s="215" t="s">
        <v>154</v>
      </c>
      <c r="D167" s="215" t="s">
        <v>138</v>
      </c>
      <c r="E167" s="216" t="s">
        <v>214</v>
      </c>
      <c r="F167" s="217" t="s">
        <v>215</v>
      </c>
      <c r="G167" s="218" t="s">
        <v>160</v>
      </c>
      <c r="H167" s="219">
        <v>7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42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142</v>
      </c>
      <c r="AT167" s="227" t="s">
        <v>138</v>
      </c>
      <c r="AU167" s="227" t="s">
        <v>87</v>
      </c>
      <c r="AY167" s="15" t="s">
        <v>137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85</v>
      </c>
      <c r="BK167" s="228">
        <f>ROUND(I167*H167,2)</f>
        <v>0</v>
      </c>
      <c r="BL167" s="15" t="s">
        <v>142</v>
      </c>
      <c r="BM167" s="227" t="s">
        <v>615</v>
      </c>
    </row>
    <row r="168" s="2" customFormat="1" ht="16.5" customHeight="1">
      <c r="A168" s="36"/>
      <c r="B168" s="37"/>
      <c r="C168" s="231" t="s">
        <v>311</v>
      </c>
      <c r="D168" s="231" t="s">
        <v>144</v>
      </c>
      <c r="E168" s="232" t="s">
        <v>218</v>
      </c>
      <c r="F168" s="233" t="s">
        <v>219</v>
      </c>
      <c r="G168" s="234" t="s">
        <v>160</v>
      </c>
      <c r="H168" s="235">
        <v>7</v>
      </c>
      <c r="I168" s="236"/>
      <c r="J168" s="237">
        <f>ROUND(I168*H168,2)</f>
        <v>0</v>
      </c>
      <c r="K168" s="238"/>
      <c r="L168" s="239"/>
      <c r="M168" s="240" t="s">
        <v>1</v>
      </c>
      <c r="N168" s="241" t="s">
        <v>42</v>
      </c>
      <c r="O168" s="89"/>
      <c r="P168" s="225">
        <f>O168*H168</f>
        <v>0</v>
      </c>
      <c r="Q168" s="225">
        <v>0.00023000000000000001</v>
      </c>
      <c r="R168" s="225">
        <f>Q168*H168</f>
        <v>0.0016100000000000001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179</v>
      </c>
      <c r="AT168" s="227" t="s">
        <v>144</v>
      </c>
      <c r="AU168" s="227" t="s">
        <v>87</v>
      </c>
      <c r="AY168" s="15" t="s">
        <v>137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85</v>
      </c>
      <c r="BK168" s="228">
        <f>ROUND(I168*H168,2)</f>
        <v>0</v>
      </c>
      <c r="BL168" s="15" t="s">
        <v>142</v>
      </c>
      <c r="BM168" s="227" t="s">
        <v>616</v>
      </c>
    </row>
    <row r="169" s="2" customFormat="1" ht="24.15" customHeight="1">
      <c r="A169" s="36"/>
      <c r="B169" s="37"/>
      <c r="C169" s="215" t="s">
        <v>315</v>
      </c>
      <c r="D169" s="215" t="s">
        <v>138</v>
      </c>
      <c r="E169" s="216" t="s">
        <v>222</v>
      </c>
      <c r="F169" s="217" t="s">
        <v>223</v>
      </c>
      <c r="G169" s="218" t="s">
        <v>160</v>
      </c>
      <c r="H169" s="219">
        <v>1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42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142</v>
      </c>
      <c r="AT169" s="227" t="s">
        <v>138</v>
      </c>
      <c r="AU169" s="227" t="s">
        <v>87</v>
      </c>
      <c r="AY169" s="15" t="s">
        <v>137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85</v>
      </c>
      <c r="BK169" s="228">
        <f>ROUND(I169*H169,2)</f>
        <v>0</v>
      </c>
      <c r="BL169" s="15" t="s">
        <v>142</v>
      </c>
      <c r="BM169" s="227" t="s">
        <v>617</v>
      </c>
    </row>
    <row r="170" s="2" customFormat="1" ht="24.15" customHeight="1">
      <c r="A170" s="36"/>
      <c r="B170" s="37"/>
      <c r="C170" s="215" t="s">
        <v>319</v>
      </c>
      <c r="D170" s="215" t="s">
        <v>138</v>
      </c>
      <c r="E170" s="216" t="s">
        <v>226</v>
      </c>
      <c r="F170" s="217" t="s">
        <v>227</v>
      </c>
      <c r="G170" s="218" t="s">
        <v>160</v>
      </c>
      <c r="H170" s="219">
        <v>1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42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142</v>
      </c>
      <c r="AT170" s="227" t="s">
        <v>138</v>
      </c>
      <c r="AU170" s="227" t="s">
        <v>87</v>
      </c>
      <c r="AY170" s="15" t="s">
        <v>137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85</v>
      </c>
      <c r="BK170" s="228">
        <f>ROUND(I170*H170,2)</f>
        <v>0</v>
      </c>
      <c r="BL170" s="15" t="s">
        <v>142</v>
      </c>
      <c r="BM170" s="227" t="s">
        <v>618</v>
      </c>
    </row>
    <row r="171" s="2" customFormat="1" ht="24.15" customHeight="1">
      <c r="A171" s="36"/>
      <c r="B171" s="37"/>
      <c r="C171" s="215" t="s">
        <v>324</v>
      </c>
      <c r="D171" s="215" t="s">
        <v>138</v>
      </c>
      <c r="E171" s="216" t="s">
        <v>230</v>
      </c>
      <c r="F171" s="217" t="s">
        <v>231</v>
      </c>
      <c r="G171" s="218" t="s">
        <v>160</v>
      </c>
      <c r="H171" s="219">
        <v>1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42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142</v>
      </c>
      <c r="AT171" s="227" t="s">
        <v>138</v>
      </c>
      <c r="AU171" s="227" t="s">
        <v>87</v>
      </c>
      <c r="AY171" s="15" t="s">
        <v>137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85</v>
      </c>
      <c r="BK171" s="228">
        <f>ROUND(I171*H171,2)</f>
        <v>0</v>
      </c>
      <c r="BL171" s="15" t="s">
        <v>142</v>
      </c>
      <c r="BM171" s="227" t="s">
        <v>619</v>
      </c>
    </row>
    <row r="172" s="2" customFormat="1" ht="21.75" customHeight="1">
      <c r="A172" s="36"/>
      <c r="B172" s="37"/>
      <c r="C172" s="215" t="s">
        <v>328</v>
      </c>
      <c r="D172" s="215" t="s">
        <v>138</v>
      </c>
      <c r="E172" s="216" t="s">
        <v>233</v>
      </c>
      <c r="F172" s="217" t="s">
        <v>234</v>
      </c>
      <c r="G172" s="218" t="s">
        <v>235</v>
      </c>
      <c r="H172" s="219">
        <v>1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42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142</v>
      </c>
      <c r="AT172" s="227" t="s">
        <v>138</v>
      </c>
      <c r="AU172" s="227" t="s">
        <v>87</v>
      </c>
      <c r="AY172" s="15" t="s">
        <v>137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85</v>
      </c>
      <c r="BK172" s="228">
        <f>ROUND(I172*H172,2)</f>
        <v>0</v>
      </c>
      <c r="BL172" s="15" t="s">
        <v>142</v>
      </c>
      <c r="BM172" s="227" t="s">
        <v>620</v>
      </c>
    </row>
    <row r="173" s="2" customFormat="1" ht="33" customHeight="1">
      <c r="A173" s="36"/>
      <c r="B173" s="37"/>
      <c r="C173" s="215" t="s">
        <v>332</v>
      </c>
      <c r="D173" s="215" t="s">
        <v>138</v>
      </c>
      <c r="E173" s="216" t="s">
        <v>238</v>
      </c>
      <c r="F173" s="217" t="s">
        <v>239</v>
      </c>
      <c r="G173" s="218" t="s">
        <v>141</v>
      </c>
      <c r="H173" s="219">
        <v>68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621</v>
      </c>
    </row>
    <row r="174" s="13" customFormat="1">
      <c r="A174" s="13"/>
      <c r="B174" s="242"/>
      <c r="C174" s="243"/>
      <c r="D174" s="244" t="s">
        <v>201</v>
      </c>
      <c r="E174" s="245" t="s">
        <v>1</v>
      </c>
      <c r="F174" s="246" t="s">
        <v>622</v>
      </c>
      <c r="G174" s="243"/>
      <c r="H174" s="247">
        <v>57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201</v>
      </c>
      <c r="AU174" s="253" t="s">
        <v>87</v>
      </c>
      <c r="AV174" s="13" t="s">
        <v>87</v>
      </c>
      <c r="AW174" s="13" t="s">
        <v>32</v>
      </c>
      <c r="AX174" s="13" t="s">
        <v>77</v>
      </c>
      <c r="AY174" s="253" t="s">
        <v>137</v>
      </c>
    </row>
    <row r="175" s="13" customFormat="1">
      <c r="A175" s="13"/>
      <c r="B175" s="242"/>
      <c r="C175" s="243"/>
      <c r="D175" s="244" t="s">
        <v>201</v>
      </c>
      <c r="E175" s="245" t="s">
        <v>1</v>
      </c>
      <c r="F175" s="246" t="s">
        <v>623</v>
      </c>
      <c r="G175" s="243"/>
      <c r="H175" s="247">
        <v>11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201</v>
      </c>
      <c r="AU175" s="253" t="s">
        <v>87</v>
      </c>
      <c r="AV175" s="13" t="s">
        <v>87</v>
      </c>
      <c r="AW175" s="13" t="s">
        <v>32</v>
      </c>
      <c r="AX175" s="13" t="s">
        <v>77</v>
      </c>
      <c r="AY175" s="253" t="s">
        <v>137</v>
      </c>
    </row>
    <row r="176" s="2" customFormat="1" ht="16.5" customHeight="1">
      <c r="A176" s="36"/>
      <c r="B176" s="37"/>
      <c r="C176" s="231" t="s">
        <v>336</v>
      </c>
      <c r="D176" s="231" t="s">
        <v>144</v>
      </c>
      <c r="E176" s="232" t="s">
        <v>245</v>
      </c>
      <c r="F176" s="233" t="s">
        <v>246</v>
      </c>
      <c r="G176" s="234" t="s">
        <v>141</v>
      </c>
      <c r="H176" s="235">
        <v>68</v>
      </c>
      <c r="I176" s="236"/>
      <c r="J176" s="237">
        <f>ROUND(I176*H176,2)</f>
        <v>0</v>
      </c>
      <c r="K176" s="238"/>
      <c r="L176" s="239"/>
      <c r="M176" s="240" t="s">
        <v>1</v>
      </c>
      <c r="N176" s="241" t="s">
        <v>42</v>
      </c>
      <c r="O176" s="89"/>
      <c r="P176" s="225">
        <f>O176*H176</f>
        <v>0</v>
      </c>
      <c r="Q176" s="225">
        <v>0.00091</v>
      </c>
      <c r="R176" s="225">
        <f>Q176*H176</f>
        <v>0.061879999999999998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179</v>
      </c>
      <c r="AT176" s="227" t="s">
        <v>144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624</v>
      </c>
    </row>
    <row r="177" s="2" customFormat="1" ht="21.75" customHeight="1">
      <c r="A177" s="36"/>
      <c r="B177" s="37"/>
      <c r="C177" s="215" t="s">
        <v>340</v>
      </c>
      <c r="D177" s="215" t="s">
        <v>138</v>
      </c>
      <c r="E177" s="216" t="s">
        <v>249</v>
      </c>
      <c r="F177" s="217" t="s">
        <v>250</v>
      </c>
      <c r="G177" s="218" t="s">
        <v>160</v>
      </c>
      <c r="H177" s="219">
        <v>2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42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142</v>
      </c>
      <c r="AT177" s="227" t="s">
        <v>138</v>
      </c>
      <c r="AU177" s="227" t="s">
        <v>87</v>
      </c>
      <c r="AY177" s="15" t="s">
        <v>137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85</v>
      </c>
      <c r="BK177" s="228">
        <f>ROUND(I177*H177,2)</f>
        <v>0</v>
      </c>
      <c r="BL177" s="15" t="s">
        <v>142</v>
      </c>
      <c r="BM177" s="227" t="s">
        <v>625</v>
      </c>
    </row>
    <row r="178" s="2" customFormat="1" ht="16.5" customHeight="1">
      <c r="A178" s="36"/>
      <c r="B178" s="37"/>
      <c r="C178" s="215" t="s">
        <v>345</v>
      </c>
      <c r="D178" s="215" t="s">
        <v>138</v>
      </c>
      <c r="E178" s="216" t="s">
        <v>253</v>
      </c>
      <c r="F178" s="217" t="s">
        <v>254</v>
      </c>
      <c r="G178" s="218" t="s">
        <v>160</v>
      </c>
      <c r="H178" s="219">
        <v>2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42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142</v>
      </c>
      <c r="AT178" s="227" t="s">
        <v>138</v>
      </c>
      <c r="AU178" s="227" t="s">
        <v>87</v>
      </c>
      <c r="AY178" s="15" t="s">
        <v>137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85</v>
      </c>
      <c r="BK178" s="228">
        <f>ROUND(I178*H178,2)</f>
        <v>0</v>
      </c>
      <c r="BL178" s="15" t="s">
        <v>142</v>
      </c>
      <c r="BM178" s="227" t="s">
        <v>626</v>
      </c>
    </row>
    <row r="179" s="2" customFormat="1" ht="16.5" customHeight="1">
      <c r="A179" s="36"/>
      <c r="B179" s="37"/>
      <c r="C179" s="215" t="s">
        <v>142</v>
      </c>
      <c r="D179" s="215" t="s">
        <v>138</v>
      </c>
      <c r="E179" s="216" t="s">
        <v>257</v>
      </c>
      <c r="F179" s="217" t="s">
        <v>258</v>
      </c>
      <c r="G179" s="218" t="s">
        <v>259</v>
      </c>
      <c r="H179" s="254"/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42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142</v>
      </c>
      <c r="AT179" s="227" t="s">
        <v>138</v>
      </c>
      <c r="AU179" s="227" t="s">
        <v>87</v>
      </c>
      <c r="AY179" s="15" t="s">
        <v>137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85</v>
      </c>
      <c r="BK179" s="228">
        <f>ROUND(I179*H179,2)</f>
        <v>0</v>
      </c>
      <c r="BL179" s="15" t="s">
        <v>142</v>
      </c>
      <c r="BM179" s="227" t="s">
        <v>627</v>
      </c>
    </row>
    <row r="180" s="2" customFormat="1" ht="16.5" customHeight="1">
      <c r="A180" s="36"/>
      <c r="B180" s="37"/>
      <c r="C180" s="215" t="s">
        <v>628</v>
      </c>
      <c r="D180" s="215" t="s">
        <v>138</v>
      </c>
      <c r="E180" s="216" t="s">
        <v>262</v>
      </c>
      <c r="F180" s="217" t="s">
        <v>263</v>
      </c>
      <c r="G180" s="218" t="s">
        <v>259</v>
      </c>
      <c r="H180" s="254"/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42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142</v>
      </c>
      <c r="AT180" s="227" t="s">
        <v>138</v>
      </c>
      <c r="AU180" s="227" t="s">
        <v>87</v>
      </c>
      <c r="AY180" s="15" t="s">
        <v>137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85</v>
      </c>
      <c r="BK180" s="228">
        <f>ROUND(I180*H180,2)</f>
        <v>0</v>
      </c>
      <c r="BL180" s="15" t="s">
        <v>142</v>
      </c>
      <c r="BM180" s="227" t="s">
        <v>629</v>
      </c>
    </row>
    <row r="181" s="2" customFormat="1" ht="16.5" customHeight="1">
      <c r="A181" s="36"/>
      <c r="B181" s="37"/>
      <c r="C181" s="215" t="s">
        <v>630</v>
      </c>
      <c r="D181" s="215" t="s">
        <v>138</v>
      </c>
      <c r="E181" s="216" t="s">
        <v>266</v>
      </c>
      <c r="F181" s="217" t="s">
        <v>267</v>
      </c>
      <c r="G181" s="218" t="s">
        <v>259</v>
      </c>
      <c r="H181" s="254"/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42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169</v>
      </c>
      <c r="AT181" s="227" t="s">
        <v>138</v>
      </c>
      <c r="AU181" s="227" t="s">
        <v>87</v>
      </c>
      <c r="AY181" s="15" t="s">
        <v>137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85</v>
      </c>
      <c r="BK181" s="228">
        <f>ROUND(I181*H181,2)</f>
        <v>0</v>
      </c>
      <c r="BL181" s="15" t="s">
        <v>169</v>
      </c>
      <c r="BM181" s="227" t="s">
        <v>631</v>
      </c>
    </row>
    <row r="182" s="2" customFormat="1" ht="16.5" customHeight="1">
      <c r="A182" s="36"/>
      <c r="B182" s="37"/>
      <c r="C182" s="215" t="s">
        <v>632</v>
      </c>
      <c r="D182" s="215" t="s">
        <v>138</v>
      </c>
      <c r="E182" s="216" t="s">
        <v>270</v>
      </c>
      <c r="F182" s="217" t="s">
        <v>271</v>
      </c>
      <c r="G182" s="218" t="s">
        <v>259</v>
      </c>
      <c r="H182" s="254"/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42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142</v>
      </c>
      <c r="AT182" s="227" t="s">
        <v>138</v>
      </c>
      <c r="AU182" s="227" t="s">
        <v>87</v>
      </c>
      <c r="AY182" s="15" t="s">
        <v>137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85</v>
      </c>
      <c r="BK182" s="228">
        <f>ROUND(I182*H182,2)</f>
        <v>0</v>
      </c>
      <c r="BL182" s="15" t="s">
        <v>142</v>
      </c>
      <c r="BM182" s="227" t="s">
        <v>633</v>
      </c>
    </row>
    <row r="183" s="2" customFormat="1" ht="16.5" customHeight="1">
      <c r="A183" s="36"/>
      <c r="B183" s="37"/>
      <c r="C183" s="215" t="s">
        <v>634</v>
      </c>
      <c r="D183" s="215" t="s">
        <v>138</v>
      </c>
      <c r="E183" s="216" t="s">
        <v>274</v>
      </c>
      <c r="F183" s="217" t="s">
        <v>275</v>
      </c>
      <c r="G183" s="218" t="s">
        <v>259</v>
      </c>
      <c r="H183" s="254"/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42</v>
      </c>
      <c r="O183" s="8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142</v>
      </c>
      <c r="AT183" s="227" t="s">
        <v>138</v>
      </c>
      <c r="AU183" s="227" t="s">
        <v>87</v>
      </c>
      <c r="AY183" s="15" t="s">
        <v>137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85</v>
      </c>
      <c r="BK183" s="228">
        <f>ROUND(I183*H183,2)</f>
        <v>0</v>
      </c>
      <c r="BL183" s="15" t="s">
        <v>142</v>
      </c>
      <c r="BM183" s="227" t="s">
        <v>635</v>
      </c>
    </row>
    <row r="184" s="12" customFormat="1" ht="22.8" customHeight="1">
      <c r="A184" s="12"/>
      <c r="B184" s="201"/>
      <c r="C184" s="202"/>
      <c r="D184" s="203" t="s">
        <v>76</v>
      </c>
      <c r="E184" s="229" t="s">
        <v>277</v>
      </c>
      <c r="F184" s="229" t="s">
        <v>278</v>
      </c>
      <c r="G184" s="202"/>
      <c r="H184" s="202"/>
      <c r="I184" s="205"/>
      <c r="J184" s="230">
        <f>BK184</f>
        <v>0</v>
      </c>
      <c r="K184" s="202"/>
      <c r="L184" s="207"/>
      <c r="M184" s="208"/>
      <c r="N184" s="209"/>
      <c r="O184" s="209"/>
      <c r="P184" s="210">
        <f>SUM(P185:P215)</f>
        <v>0</v>
      </c>
      <c r="Q184" s="209"/>
      <c r="R184" s="210">
        <f>SUM(R185:R215)</f>
        <v>15.316765419999998</v>
      </c>
      <c r="S184" s="209"/>
      <c r="T184" s="211">
        <f>SUM(T185:T215)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146</v>
      </c>
      <c r="AT184" s="213" t="s">
        <v>76</v>
      </c>
      <c r="AU184" s="213" t="s">
        <v>85</v>
      </c>
      <c r="AY184" s="212" t="s">
        <v>137</v>
      </c>
      <c r="BK184" s="214">
        <f>SUM(BK185:BK215)</f>
        <v>0</v>
      </c>
    </row>
    <row r="185" s="2" customFormat="1" ht="24.15" customHeight="1">
      <c r="A185" s="36"/>
      <c r="B185" s="37"/>
      <c r="C185" s="215" t="s">
        <v>349</v>
      </c>
      <c r="D185" s="215" t="s">
        <v>138</v>
      </c>
      <c r="E185" s="216" t="s">
        <v>280</v>
      </c>
      <c r="F185" s="217" t="s">
        <v>281</v>
      </c>
      <c r="G185" s="218" t="s">
        <v>282</v>
      </c>
      <c r="H185" s="219">
        <v>0.044999999999999998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42</v>
      </c>
      <c r="O185" s="89"/>
      <c r="P185" s="225">
        <f>O185*H185</f>
        <v>0</v>
      </c>
      <c r="Q185" s="225">
        <v>0.0088000000000000005</v>
      </c>
      <c r="R185" s="225">
        <f>Q185*H185</f>
        <v>0.00039600000000000003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142</v>
      </c>
      <c r="AT185" s="227" t="s">
        <v>138</v>
      </c>
      <c r="AU185" s="227" t="s">
        <v>87</v>
      </c>
      <c r="AY185" s="15" t="s">
        <v>137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85</v>
      </c>
      <c r="BK185" s="228">
        <f>ROUND(I185*H185,2)</f>
        <v>0</v>
      </c>
      <c r="BL185" s="15" t="s">
        <v>142</v>
      </c>
      <c r="BM185" s="227" t="s">
        <v>636</v>
      </c>
    </row>
    <row r="186" s="2" customFormat="1" ht="24.15" customHeight="1">
      <c r="A186" s="36"/>
      <c r="B186" s="37"/>
      <c r="C186" s="215" t="s">
        <v>353</v>
      </c>
      <c r="D186" s="215" t="s">
        <v>138</v>
      </c>
      <c r="E186" s="216" t="s">
        <v>285</v>
      </c>
      <c r="F186" s="217" t="s">
        <v>286</v>
      </c>
      <c r="G186" s="218" t="s">
        <v>282</v>
      </c>
      <c r="H186" s="219">
        <v>0.044999999999999998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0.0099000000000000008</v>
      </c>
      <c r="R186" s="225">
        <f>Q186*H186</f>
        <v>0.00044550000000000004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637</v>
      </c>
    </row>
    <row r="187" s="2" customFormat="1" ht="24.15" customHeight="1">
      <c r="A187" s="36"/>
      <c r="B187" s="37"/>
      <c r="C187" s="215" t="s">
        <v>357</v>
      </c>
      <c r="D187" s="215" t="s">
        <v>138</v>
      </c>
      <c r="E187" s="216" t="s">
        <v>638</v>
      </c>
      <c r="F187" s="217" t="s">
        <v>639</v>
      </c>
      <c r="G187" s="218" t="s">
        <v>291</v>
      </c>
      <c r="H187" s="219">
        <v>1.6499999999999999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42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142</v>
      </c>
      <c r="AT187" s="227" t="s">
        <v>138</v>
      </c>
      <c r="AU187" s="227" t="s">
        <v>87</v>
      </c>
      <c r="AY187" s="15" t="s">
        <v>137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85</v>
      </c>
      <c r="BK187" s="228">
        <f>ROUND(I187*H187,2)</f>
        <v>0</v>
      </c>
      <c r="BL187" s="15" t="s">
        <v>142</v>
      </c>
      <c r="BM187" s="227" t="s">
        <v>640</v>
      </c>
    </row>
    <row r="188" s="2" customFormat="1" ht="24.15" customHeight="1">
      <c r="A188" s="36"/>
      <c r="B188" s="37"/>
      <c r="C188" s="215" t="s">
        <v>361</v>
      </c>
      <c r="D188" s="215" t="s">
        <v>138</v>
      </c>
      <c r="E188" s="216" t="s">
        <v>295</v>
      </c>
      <c r="F188" s="217" t="s">
        <v>296</v>
      </c>
      <c r="G188" s="218" t="s">
        <v>160</v>
      </c>
      <c r="H188" s="219">
        <v>2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42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142</v>
      </c>
      <c r="AT188" s="227" t="s">
        <v>138</v>
      </c>
      <c r="AU188" s="227" t="s">
        <v>87</v>
      </c>
      <c r="AY188" s="15" t="s">
        <v>137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85</v>
      </c>
      <c r="BK188" s="228">
        <f>ROUND(I188*H188,2)</f>
        <v>0</v>
      </c>
      <c r="BL188" s="15" t="s">
        <v>142</v>
      </c>
      <c r="BM188" s="227" t="s">
        <v>641</v>
      </c>
    </row>
    <row r="189" s="2" customFormat="1" ht="21.75" customHeight="1">
      <c r="A189" s="36"/>
      <c r="B189" s="37"/>
      <c r="C189" s="215" t="s">
        <v>365</v>
      </c>
      <c r="D189" s="215" t="s">
        <v>138</v>
      </c>
      <c r="E189" s="216" t="s">
        <v>642</v>
      </c>
      <c r="F189" s="217" t="s">
        <v>643</v>
      </c>
      <c r="G189" s="218" t="s">
        <v>301</v>
      </c>
      <c r="H189" s="219">
        <v>3.988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42</v>
      </c>
      <c r="O189" s="89"/>
      <c r="P189" s="225">
        <f>O189*H189</f>
        <v>0</v>
      </c>
      <c r="Q189" s="225">
        <v>2.2563399999999998</v>
      </c>
      <c r="R189" s="225">
        <f>Q189*H189</f>
        <v>8.9982839199999987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142</v>
      </c>
      <c r="AT189" s="227" t="s">
        <v>138</v>
      </c>
      <c r="AU189" s="227" t="s">
        <v>87</v>
      </c>
      <c r="AY189" s="15" t="s">
        <v>137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85</v>
      </c>
      <c r="BK189" s="228">
        <f>ROUND(I189*H189,2)</f>
        <v>0</v>
      </c>
      <c r="BL189" s="15" t="s">
        <v>142</v>
      </c>
      <c r="BM189" s="227" t="s">
        <v>644</v>
      </c>
    </row>
    <row r="190" s="13" customFormat="1">
      <c r="A190" s="13"/>
      <c r="B190" s="242"/>
      <c r="C190" s="243"/>
      <c r="D190" s="244" t="s">
        <v>201</v>
      </c>
      <c r="E190" s="245" t="s">
        <v>1</v>
      </c>
      <c r="F190" s="246" t="s">
        <v>645</v>
      </c>
      <c r="G190" s="243"/>
      <c r="H190" s="247">
        <v>3.988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201</v>
      </c>
      <c r="AU190" s="253" t="s">
        <v>87</v>
      </c>
      <c r="AV190" s="13" t="s">
        <v>87</v>
      </c>
      <c r="AW190" s="13" t="s">
        <v>32</v>
      </c>
      <c r="AX190" s="13" t="s">
        <v>77</v>
      </c>
      <c r="AY190" s="253" t="s">
        <v>137</v>
      </c>
    </row>
    <row r="191" s="2" customFormat="1" ht="16.5" customHeight="1">
      <c r="A191" s="36"/>
      <c r="B191" s="37"/>
      <c r="C191" s="215" t="s">
        <v>372</v>
      </c>
      <c r="D191" s="215" t="s">
        <v>138</v>
      </c>
      <c r="E191" s="216" t="s">
        <v>646</v>
      </c>
      <c r="F191" s="217" t="s">
        <v>647</v>
      </c>
      <c r="G191" s="218" t="s">
        <v>178</v>
      </c>
      <c r="H191" s="219">
        <v>1</v>
      </c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42</v>
      </c>
      <c r="O191" s="89"/>
      <c r="P191" s="225">
        <f>O191*H191</f>
        <v>0</v>
      </c>
      <c r="Q191" s="225">
        <v>2.2563399999999998</v>
      </c>
      <c r="R191" s="225">
        <f>Q191*H191</f>
        <v>2.2563399999999998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142</v>
      </c>
      <c r="AT191" s="227" t="s">
        <v>138</v>
      </c>
      <c r="AU191" s="227" t="s">
        <v>87</v>
      </c>
      <c r="AY191" s="15" t="s">
        <v>137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85</v>
      </c>
      <c r="BK191" s="228">
        <f>ROUND(I191*H191,2)</f>
        <v>0</v>
      </c>
      <c r="BL191" s="15" t="s">
        <v>142</v>
      </c>
      <c r="BM191" s="227" t="s">
        <v>648</v>
      </c>
    </row>
    <row r="192" s="2" customFormat="1" ht="16.5" customHeight="1">
      <c r="A192" s="36"/>
      <c r="B192" s="37"/>
      <c r="C192" s="215" t="s">
        <v>377</v>
      </c>
      <c r="D192" s="215" t="s">
        <v>138</v>
      </c>
      <c r="E192" s="216" t="s">
        <v>305</v>
      </c>
      <c r="F192" s="217" t="s">
        <v>306</v>
      </c>
      <c r="G192" s="218" t="s">
        <v>178</v>
      </c>
      <c r="H192" s="219">
        <v>1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42</v>
      </c>
      <c r="O192" s="89"/>
      <c r="P192" s="225">
        <f>O192*H192</f>
        <v>0</v>
      </c>
      <c r="Q192" s="225">
        <v>2.2563399999999998</v>
      </c>
      <c r="R192" s="225">
        <f>Q192*H192</f>
        <v>2.2563399999999998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142</v>
      </c>
      <c r="AT192" s="227" t="s">
        <v>138</v>
      </c>
      <c r="AU192" s="227" t="s">
        <v>87</v>
      </c>
      <c r="AY192" s="15" t="s">
        <v>137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85</v>
      </c>
      <c r="BK192" s="228">
        <f>ROUND(I192*H192,2)</f>
        <v>0</v>
      </c>
      <c r="BL192" s="15" t="s">
        <v>142</v>
      </c>
      <c r="BM192" s="227" t="s">
        <v>649</v>
      </c>
    </row>
    <row r="193" s="2" customFormat="1" ht="24.15" customHeight="1">
      <c r="A193" s="36"/>
      <c r="B193" s="37"/>
      <c r="C193" s="215" t="s">
        <v>383</v>
      </c>
      <c r="D193" s="215" t="s">
        <v>138</v>
      </c>
      <c r="E193" s="216" t="s">
        <v>308</v>
      </c>
      <c r="F193" s="217" t="s">
        <v>309</v>
      </c>
      <c r="G193" s="218" t="s">
        <v>141</v>
      </c>
      <c r="H193" s="219">
        <v>34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42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142</v>
      </c>
      <c r="AT193" s="227" t="s">
        <v>138</v>
      </c>
      <c r="AU193" s="227" t="s">
        <v>87</v>
      </c>
      <c r="AY193" s="15" t="s">
        <v>137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85</v>
      </c>
      <c r="BK193" s="228">
        <f>ROUND(I193*H193,2)</f>
        <v>0</v>
      </c>
      <c r="BL193" s="15" t="s">
        <v>142</v>
      </c>
      <c r="BM193" s="227" t="s">
        <v>650</v>
      </c>
    </row>
    <row r="194" s="2" customFormat="1" ht="24.15" customHeight="1">
      <c r="A194" s="36"/>
      <c r="B194" s="37"/>
      <c r="C194" s="215" t="s">
        <v>387</v>
      </c>
      <c r="D194" s="215" t="s">
        <v>138</v>
      </c>
      <c r="E194" s="216" t="s">
        <v>316</v>
      </c>
      <c r="F194" s="217" t="s">
        <v>317</v>
      </c>
      <c r="G194" s="218" t="s">
        <v>301</v>
      </c>
      <c r="H194" s="219">
        <v>2</v>
      </c>
      <c r="I194" s="220"/>
      <c r="J194" s="221">
        <f>ROUND(I194*H194,2)</f>
        <v>0</v>
      </c>
      <c r="K194" s="222"/>
      <c r="L194" s="42"/>
      <c r="M194" s="223" t="s">
        <v>1</v>
      </c>
      <c r="N194" s="224" t="s">
        <v>42</v>
      </c>
      <c r="O194" s="89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142</v>
      </c>
      <c r="AT194" s="227" t="s">
        <v>138</v>
      </c>
      <c r="AU194" s="227" t="s">
        <v>87</v>
      </c>
      <c r="AY194" s="15" t="s">
        <v>137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85</v>
      </c>
      <c r="BK194" s="228">
        <f>ROUND(I194*H194,2)</f>
        <v>0</v>
      </c>
      <c r="BL194" s="15" t="s">
        <v>142</v>
      </c>
      <c r="BM194" s="227" t="s">
        <v>651</v>
      </c>
    </row>
    <row r="195" s="2" customFormat="1" ht="21.75" customHeight="1">
      <c r="A195" s="36"/>
      <c r="B195" s="37"/>
      <c r="C195" s="215" t="s">
        <v>399</v>
      </c>
      <c r="D195" s="215" t="s">
        <v>138</v>
      </c>
      <c r="E195" s="216" t="s">
        <v>320</v>
      </c>
      <c r="F195" s="217" t="s">
        <v>321</v>
      </c>
      <c r="G195" s="218" t="s">
        <v>301</v>
      </c>
      <c r="H195" s="219">
        <v>4.7999999999999998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42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142</v>
      </c>
      <c r="AT195" s="227" t="s">
        <v>138</v>
      </c>
      <c r="AU195" s="227" t="s">
        <v>87</v>
      </c>
      <c r="AY195" s="15" t="s">
        <v>137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85</v>
      </c>
      <c r="BK195" s="228">
        <f>ROUND(I195*H195,2)</f>
        <v>0</v>
      </c>
      <c r="BL195" s="15" t="s">
        <v>142</v>
      </c>
      <c r="BM195" s="227" t="s">
        <v>652</v>
      </c>
    </row>
    <row r="196" s="13" customFormat="1">
      <c r="A196" s="13"/>
      <c r="B196" s="242"/>
      <c r="C196" s="243"/>
      <c r="D196" s="244" t="s">
        <v>201</v>
      </c>
      <c r="E196" s="245" t="s">
        <v>1</v>
      </c>
      <c r="F196" s="246" t="s">
        <v>653</v>
      </c>
      <c r="G196" s="243"/>
      <c r="H196" s="247">
        <v>4.7999999999999998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201</v>
      </c>
      <c r="AU196" s="253" t="s">
        <v>87</v>
      </c>
      <c r="AV196" s="13" t="s">
        <v>87</v>
      </c>
      <c r="AW196" s="13" t="s">
        <v>32</v>
      </c>
      <c r="AX196" s="13" t="s">
        <v>85</v>
      </c>
      <c r="AY196" s="253" t="s">
        <v>137</v>
      </c>
    </row>
    <row r="197" s="2" customFormat="1" ht="33" customHeight="1">
      <c r="A197" s="36"/>
      <c r="B197" s="37"/>
      <c r="C197" s="215" t="s">
        <v>256</v>
      </c>
      <c r="D197" s="215" t="s">
        <v>138</v>
      </c>
      <c r="E197" s="216" t="s">
        <v>329</v>
      </c>
      <c r="F197" s="217" t="s">
        <v>330</v>
      </c>
      <c r="G197" s="218" t="s">
        <v>141</v>
      </c>
      <c r="H197" s="219">
        <v>34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42</v>
      </c>
      <c r="O197" s="89"/>
      <c r="P197" s="225">
        <f>O197*H197</f>
        <v>0</v>
      </c>
      <c r="Q197" s="225">
        <v>0.052639999999999999</v>
      </c>
      <c r="R197" s="225">
        <f>Q197*H197</f>
        <v>1.78976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142</v>
      </c>
      <c r="AT197" s="227" t="s">
        <v>138</v>
      </c>
      <c r="AU197" s="227" t="s">
        <v>87</v>
      </c>
      <c r="AY197" s="15" t="s">
        <v>137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85</v>
      </c>
      <c r="BK197" s="228">
        <f>ROUND(I197*H197,2)</f>
        <v>0</v>
      </c>
      <c r="BL197" s="15" t="s">
        <v>142</v>
      </c>
      <c r="BM197" s="227" t="s">
        <v>654</v>
      </c>
    </row>
    <row r="198" s="2" customFormat="1" ht="24.15" customHeight="1">
      <c r="A198" s="36"/>
      <c r="B198" s="37"/>
      <c r="C198" s="215" t="s">
        <v>261</v>
      </c>
      <c r="D198" s="215" t="s">
        <v>138</v>
      </c>
      <c r="E198" s="216" t="s">
        <v>333</v>
      </c>
      <c r="F198" s="217" t="s">
        <v>334</v>
      </c>
      <c r="G198" s="218" t="s">
        <v>160</v>
      </c>
      <c r="H198" s="219">
        <v>2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42</v>
      </c>
      <c r="O198" s="89"/>
      <c r="P198" s="225">
        <f>O198*H198</f>
        <v>0</v>
      </c>
      <c r="Q198" s="225">
        <v>0.0038</v>
      </c>
      <c r="R198" s="225">
        <f>Q198*H198</f>
        <v>0.0076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142</v>
      </c>
      <c r="AT198" s="227" t="s">
        <v>138</v>
      </c>
      <c r="AU198" s="227" t="s">
        <v>87</v>
      </c>
      <c r="AY198" s="15" t="s">
        <v>137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85</v>
      </c>
      <c r="BK198" s="228">
        <f>ROUND(I198*H198,2)</f>
        <v>0</v>
      </c>
      <c r="BL198" s="15" t="s">
        <v>142</v>
      </c>
      <c r="BM198" s="227" t="s">
        <v>655</v>
      </c>
    </row>
    <row r="199" s="2" customFormat="1" ht="21.75" customHeight="1">
      <c r="A199" s="36"/>
      <c r="B199" s="37"/>
      <c r="C199" s="215" t="s">
        <v>265</v>
      </c>
      <c r="D199" s="215" t="s">
        <v>138</v>
      </c>
      <c r="E199" s="216" t="s">
        <v>337</v>
      </c>
      <c r="F199" s="217" t="s">
        <v>338</v>
      </c>
      <c r="G199" s="218" t="s">
        <v>160</v>
      </c>
      <c r="H199" s="219">
        <v>1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42</v>
      </c>
      <c r="O199" s="89"/>
      <c r="P199" s="225">
        <f>O199*H199</f>
        <v>0</v>
      </c>
      <c r="Q199" s="225">
        <v>0.0076</v>
      </c>
      <c r="R199" s="225">
        <f>Q199*H199</f>
        <v>0.0076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142</v>
      </c>
      <c r="AT199" s="227" t="s">
        <v>138</v>
      </c>
      <c r="AU199" s="227" t="s">
        <v>87</v>
      </c>
      <c r="AY199" s="15" t="s">
        <v>137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85</v>
      </c>
      <c r="BK199" s="228">
        <f>ROUND(I199*H199,2)</f>
        <v>0</v>
      </c>
      <c r="BL199" s="15" t="s">
        <v>142</v>
      </c>
      <c r="BM199" s="227" t="s">
        <v>656</v>
      </c>
    </row>
    <row r="200" s="2" customFormat="1" ht="21.75" customHeight="1">
      <c r="A200" s="36"/>
      <c r="B200" s="37"/>
      <c r="C200" s="215" t="s">
        <v>393</v>
      </c>
      <c r="D200" s="215" t="s">
        <v>138</v>
      </c>
      <c r="E200" s="216" t="s">
        <v>341</v>
      </c>
      <c r="F200" s="217" t="s">
        <v>342</v>
      </c>
      <c r="G200" s="218" t="s">
        <v>141</v>
      </c>
      <c r="H200" s="219">
        <v>30</v>
      </c>
      <c r="I200" s="220"/>
      <c r="J200" s="221">
        <f>ROUND(I200*H200,2)</f>
        <v>0</v>
      </c>
      <c r="K200" s="222"/>
      <c r="L200" s="42"/>
      <c r="M200" s="223" t="s">
        <v>1</v>
      </c>
      <c r="N200" s="224" t="s">
        <v>42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142</v>
      </c>
      <c r="AT200" s="227" t="s">
        <v>138</v>
      </c>
      <c r="AU200" s="227" t="s">
        <v>87</v>
      </c>
      <c r="AY200" s="15" t="s">
        <v>137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85</v>
      </c>
      <c r="BK200" s="228">
        <f>ROUND(I200*H200,2)</f>
        <v>0</v>
      </c>
      <c r="BL200" s="15" t="s">
        <v>142</v>
      </c>
      <c r="BM200" s="227" t="s">
        <v>657</v>
      </c>
    </row>
    <row r="201" s="13" customFormat="1">
      <c r="A201" s="13"/>
      <c r="B201" s="242"/>
      <c r="C201" s="243"/>
      <c r="D201" s="244" t="s">
        <v>201</v>
      </c>
      <c r="E201" s="245" t="s">
        <v>1</v>
      </c>
      <c r="F201" s="246" t="s">
        <v>658</v>
      </c>
      <c r="G201" s="243"/>
      <c r="H201" s="247">
        <v>30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201</v>
      </c>
      <c r="AU201" s="253" t="s">
        <v>87</v>
      </c>
      <c r="AV201" s="13" t="s">
        <v>87</v>
      </c>
      <c r="AW201" s="13" t="s">
        <v>32</v>
      </c>
      <c r="AX201" s="13" t="s">
        <v>85</v>
      </c>
      <c r="AY201" s="253" t="s">
        <v>137</v>
      </c>
    </row>
    <row r="202" s="2" customFormat="1" ht="24.15" customHeight="1">
      <c r="A202" s="36"/>
      <c r="B202" s="37"/>
      <c r="C202" s="215" t="s">
        <v>269</v>
      </c>
      <c r="D202" s="215" t="s">
        <v>138</v>
      </c>
      <c r="E202" s="216" t="s">
        <v>350</v>
      </c>
      <c r="F202" s="217" t="s">
        <v>351</v>
      </c>
      <c r="G202" s="218" t="s">
        <v>141</v>
      </c>
      <c r="H202" s="219">
        <v>34</v>
      </c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42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142</v>
      </c>
      <c r="AT202" s="227" t="s">
        <v>138</v>
      </c>
      <c r="AU202" s="227" t="s">
        <v>87</v>
      </c>
      <c r="AY202" s="15" t="s">
        <v>137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85</v>
      </c>
      <c r="BK202" s="228">
        <f>ROUND(I202*H202,2)</f>
        <v>0</v>
      </c>
      <c r="BL202" s="15" t="s">
        <v>142</v>
      </c>
      <c r="BM202" s="227" t="s">
        <v>659</v>
      </c>
    </row>
    <row r="203" s="2" customFormat="1" ht="21.75" customHeight="1">
      <c r="A203" s="36"/>
      <c r="B203" s="37"/>
      <c r="C203" s="215" t="s">
        <v>395</v>
      </c>
      <c r="D203" s="215" t="s">
        <v>138</v>
      </c>
      <c r="E203" s="216" t="s">
        <v>358</v>
      </c>
      <c r="F203" s="217" t="s">
        <v>359</v>
      </c>
      <c r="G203" s="218" t="s">
        <v>301</v>
      </c>
      <c r="H203" s="219">
        <v>2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42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142</v>
      </c>
      <c r="AT203" s="227" t="s">
        <v>138</v>
      </c>
      <c r="AU203" s="227" t="s">
        <v>87</v>
      </c>
      <c r="AY203" s="15" t="s">
        <v>137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85</v>
      </c>
      <c r="BK203" s="228">
        <f>ROUND(I203*H203,2)</f>
        <v>0</v>
      </c>
      <c r="BL203" s="15" t="s">
        <v>142</v>
      </c>
      <c r="BM203" s="227" t="s">
        <v>660</v>
      </c>
    </row>
    <row r="204" s="2" customFormat="1" ht="16.5" customHeight="1">
      <c r="A204" s="36"/>
      <c r="B204" s="37"/>
      <c r="C204" s="215" t="s">
        <v>273</v>
      </c>
      <c r="D204" s="215" t="s">
        <v>138</v>
      </c>
      <c r="E204" s="216" t="s">
        <v>362</v>
      </c>
      <c r="F204" s="217" t="s">
        <v>363</v>
      </c>
      <c r="G204" s="218" t="s">
        <v>301</v>
      </c>
      <c r="H204" s="219">
        <v>4.7999999999999998</v>
      </c>
      <c r="I204" s="220"/>
      <c r="J204" s="221">
        <f>ROUND(I204*H204,2)</f>
        <v>0</v>
      </c>
      <c r="K204" s="222"/>
      <c r="L204" s="42"/>
      <c r="M204" s="223" t="s">
        <v>1</v>
      </c>
      <c r="N204" s="224" t="s">
        <v>42</v>
      </c>
      <c r="O204" s="8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142</v>
      </c>
      <c r="AT204" s="227" t="s">
        <v>138</v>
      </c>
      <c r="AU204" s="227" t="s">
        <v>87</v>
      </c>
      <c r="AY204" s="15" t="s">
        <v>137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85</v>
      </c>
      <c r="BK204" s="228">
        <f>ROUND(I204*H204,2)</f>
        <v>0</v>
      </c>
      <c r="BL204" s="15" t="s">
        <v>142</v>
      </c>
      <c r="BM204" s="227" t="s">
        <v>661</v>
      </c>
    </row>
    <row r="205" s="2" customFormat="1" ht="21.75" customHeight="1">
      <c r="A205" s="36"/>
      <c r="B205" s="37"/>
      <c r="C205" s="215" t="s">
        <v>662</v>
      </c>
      <c r="D205" s="215" t="s">
        <v>138</v>
      </c>
      <c r="E205" s="216" t="s">
        <v>366</v>
      </c>
      <c r="F205" s="217" t="s">
        <v>367</v>
      </c>
      <c r="G205" s="218" t="s">
        <v>301</v>
      </c>
      <c r="H205" s="219">
        <v>6.5279999999999996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42</v>
      </c>
      <c r="O205" s="8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142</v>
      </c>
      <c r="AT205" s="227" t="s">
        <v>138</v>
      </c>
      <c r="AU205" s="227" t="s">
        <v>87</v>
      </c>
      <c r="AY205" s="15" t="s">
        <v>137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85</v>
      </c>
      <c r="BK205" s="228">
        <f>ROUND(I205*H205,2)</f>
        <v>0</v>
      </c>
      <c r="BL205" s="15" t="s">
        <v>142</v>
      </c>
      <c r="BM205" s="227" t="s">
        <v>663</v>
      </c>
    </row>
    <row r="206" s="13" customFormat="1">
      <c r="A206" s="13"/>
      <c r="B206" s="242"/>
      <c r="C206" s="243"/>
      <c r="D206" s="244" t="s">
        <v>201</v>
      </c>
      <c r="E206" s="245" t="s">
        <v>1</v>
      </c>
      <c r="F206" s="246" t="s">
        <v>664</v>
      </c>
      <c r="G206" s="243"/>
      <c r="H206" s="247">
        <v>2.3799999999999999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201</v>
      </c>
      <c r="AU206" s="253" t="s">
        <v>87</v>
      </c>
      <c r="AV206" s="13" t="s">
        <v>87</v>
      </c>
      <c r="AW206" s="13" t="s">
        <v>32</v>
      </c>
      <c r="AX206" s="13" t="s">
        <v>77</v>
      </c>
      <c r="AY206" s="253" t="s">
        <v>137</v>
      </c>
    </row>
    <row r="207" s="13" customFormat="1">
      <c r="A207" s="13"/>
      <c r="B207" s="242"/>
      <c r="C207" s="243"/>
      <c r="D207" s="244" t="s">
        <v>201</v>
      </c>
      <c r="E207" s="245" t="s">
        <v>1</v>
      </c>
      <c r="F207" s="246" t="s">
        <v>665</v>
      </c>
      <c r="G207" s="243"/>
      <c r="H207" s="247">
        <v>4.1479999999999997</v>
      </c>
      <c r="I207" s="248"/>
      <c r="J207" s="243"/>
      <c r="K207" s="243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201</v>
      </c>
      <c r="AU207" s="253" t="s">
        <v>87</v>
      </c>
      <c r="AV207" s="13" t="s">
        <v>87</v>
      </c>
      <c r="AW207" s="13" t="s">
        <v>32</v>
      </c>
      <c r="AX207" s="13" t="s">
        <v>77</v>
      </c>
      <c r="AY207" s="253" t="s">
        <v>137</v>
      </c>
    </row>
    <row r="208" s="2" customFormat="1" ht="24.15" customHeight="1">
      <c r="A208" s="36"/>
      <c r="B208" s="37"/>
      <c r="C208" s="215" t="s">
        <v>666</v>
      </c>
      <c r="D208" s="215" t="s">
        <v>138</v>
      </c>
      <c r="E208" s="216" t="s">
        <v>373</v>
      </c>
      <c r="F208" s="217" t="s">
        <v>374</v>
      </c>
      <c r="G208" s="218" t="s">
        <v>301</v>
      </c>
      <c r="H208" s="219">
        <v>65.280000000000001</v>
      </c>
      <c r="I208" s="220"/>
      <c r="J208" s="221">
        <f>ROUND(I208*H208,2)</f>
        <v>0</v>
      </c>
      <c r="K208" s="222"/>
      <c r="L208" s="42"/>
      <c r="M208" s="223" t="s">
        <v>1</v>
      </c>
      <c r="N208" s="224" t="s">
        <v>42</v>
      </c>
      <c r="O208" s="8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142</v>
      </c>
      <c r="AT208" s="227" t="s">
        <v>138</v>
      </c>
      <c r="AU208" s="227" t="s">
        <v>87</v>
      </c>
      <c r="AY208" s="15" t="s">
        <v>137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85</v>
      </c>
      <c r="BK208" s="228">
        <f>ROUND(I208*H208,2)</f>
        <v>0</v>
      </c>
      <c r="BL208" s="15" t="s">
        <v>142</v>
      </c>
      <c r="BM208" s="227" t="s">
        <v>667</v>
      </c>
    </row>
    <row r="209" s="13" customFormat="1">
      <c r="A209" s="13"/>
      <c r="B209" s="242"/>
      <c r="C209" s="243"/>
      <c r="D209" s="244" t="s">
        <v>201</v>
      </c>
      <c r="E209" s="245" t="s">
        <v>1</v>
      </c>
      <c r="F209" s="246" t="s">
        <v>668</v>
      </c>
      <c r="G209" s="243"/>
      <c r="H209" s="247">
        <v>65.280000000000001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201</v>
      </c>
      <c r="AU209" s="253" t="s">
        <v>87</v>
      </c>
      <c r="AV209" s="13" t="s">
        <v>87</v>
      </c>
      <c r="AW209" s="13" t="s">
        <v>32</v>
      </c>
      <c r="AX209" s="13" t="s">
        <v>85</v>
      </c>
      <c r="AY209" s="253" t="s">
        <v>137</v>
      </c>
    </row>
    <row r="210" s="2" customFormat="1" ht="16.5" customHeight="1">
      <c r="A210" s="36"/>
      <c r="B210" s="37"/>
      <c r="C210" s="215" t="s">
        <v>669</v>
      </c>
      <c r="D210" s="215" t="s">
        <v>138</v>
      </c>
      <c r="E210" s="216" t="s">
        <v>378</v>
      </c>
      <c r="F210" s="217" t="s">
        <v>379</v>
      </c>
      <c r="G210" s="218" t="s">
        <v>380</v>
      </c>
      <c r="H210" s="219">
        <v>10.445</v>
      </c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42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142</v>
      </c>
      <c r="AT210" s="227" t="s">
        <v>138</v>
      </c>
      <c r="AU210" s="227" t="s">
        <v>87</v>
      </c>
      <c r="AY210" s="15" t="s">
        <v>137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85</v>
      </c>
      <c r="BK210" s="228">
        <f>ROUND(I210*H210,2)</f>
        <v>0</v>
      </c>
      <c r="BL210" s="15" t="s">
        <v>142</v>
      </c>
      <c r="BM210" s="227" t="s">
        <v>670</v>
      </c>
    </row>
    <row r="211" s="13" customFormat="1">
      <c r="A211" s="13"/>
      <c r="B211" s="242"/>
      <c r="C211" s="243"/>
      <c r="D211" s="244" t="s">
        <v>201</v>
      </c>
      <c r="E211" s="245" t="s">
        <v>1</v>
      </c>
      <c r="F211" s="246" t="s">
        <v>671</v>
      </c>
      <c r="G211" s="243"/>
      <c r="H211" s="247">
        <v>10.445</v>
      </c>
      <c r="I211" s="248"/>
      <c r="J211" s="243"/>
      <c r="K211" s="243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201</v>
      </c>
      <c r="AU211" s="253" t="s">
        <v>87</v>
      </c>
      <c r="AV211" s="13" t="s">
        <v>87</v>
      </c>
      <c r="AW211" s="13" t="s">
        <v>32</v>
      </c>
      <c r="AX211" s="13" t="s">
        <v>85</v>
      </c>
      <c r="AY211" s="253" t="s">
        <v>137</v>
      </c>
    </row>
    <row r="212" s="2" customFormat="1" ht="21.75" customHeight="1">
      <c r="A212" s="36"/>
      <c r="B212" s="37"/>
      <c r="C212" s="215" t="s">
        <v>672</v>
      </c>
      <c r="D212" s="215" t="s">
        <v>138</v>
      </c>
      <c r="E212" s="216" t="s">
        <v>388</v>
      </c>
      <c r="F212" s="217" t="s">
        <v>389</v>
      </c>
      <c r="G212" s="218" t="s">
        <v>291</v>
      </c>
      <c r="H212" s="219">
        <v>65.599999999999994</v>
      </c>
      <c r="I212" s="220"/>
      <c r="J212" s="221">
        <f>ROUND(I212*H212,2)</f>
        <v>0</v>
      </c>
      <c r="K212" s="222"/>
      <c r="L212" s="42"/>
      <c r="M212" s="223" t="s">
        <v>1</v>
      </c>
      <c r="N212" s="224" t="s">
        <v>42</v>
      </c>
      <c r="O212" s="89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142</v>
      </c>
      <c r="AT212" s="227" t="s">
        <v>138</v>
      </c>
      <c r="AU212" s="227" t="s">
        <v>87</v>
      </c>
      <c r="AY212" s="15" t="s">
        <v>137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5" t="s">
        <v>85</v>
      </c>
      <c r="BK212" s="228">
        <f>ROUND(I212*H212,2)</f>
        <v>0</v>
      </c>
      <c r="BL212" s="15" t="s">
        <v>142</v>
      </c>
      <c r="BM212" s="227" t="s">
        <v>673</v>
      </c>
    </row>
    <row r="213" s="13" customFormat="1">
      <c r="A213" s="13"/>
      <c r="B213" s="242"/>
      <c r="C213" s="243"/>
      <c r="D213" s="244" t="s">
        <v>201</v>
      </c>
      <c r="E213" s="245" t="s">
        <v>1</v>
      </c>
      <c r="F213" s="246" t="s">
        <v>674</v>
      </c>
      <c r="G213" s="243"/>
      <c r="H213" s="247">
        <v>23.800000000000001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201</v>
      </c>
      <c r="AU213" s="253" t="s">
        <v>87</v>
      </c>
      <c r="AV213" s="13" t="s">
        <v>87</v>
      </c>
      <c r="AW213" s="13" t="s">
        <v>32</v>
      </c>
      <c r="AX213" s="13" t="s">
        <v>77</v>
      </c>
      <c r="AY213" s="253" t="s">
        <v>137</v>
      </c>
    </row>
    <row r="214" s="13" customFormat="1">
      <c r="A214" s="13"/>
      <c r="B214" s="242"/>
      <c r="C214" s="243"/>
      <c r="D214" s="244" t="s">
        <v>201</v>
      </c>
      <c r="E214" s="245" t="s">
        <v>1</v>
      </c>
      <c r="F214" s="246" t="s">
        <v>675</v>
      </c>
      <c r="G214" s="243"/>
      <c r="H214" s="247">
        <v>41.799999999999997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201</v>
      </c>
      <c r="AU214" s="253" t="s">
        <v>87</v>
      </c>
      <c r="AV214" s="13" t="s">
        <v>87</v>
      </c>
      <c r="AW214" s="13" t="s">
        <v>32</v>
      </c>
      <c r="AX214" s="13" t="s">
        <v>77</v>
      </c>
      <c r="AY214" s="253" t="s">
        <v>137</v>
      </c>
    </row>
    <row r="215" s="2" customFormat="1" ht="16.5" customHeight="1">
      <c r="A215" s="36"/>
      <c r="B215" s="37"/>
      <c r="C215" s="215" t="s">
        <v>676</v>
      </c>
      <c r="D215" s="215" t="s">
        <v>138</v>
      </c>
      <c r="E215" s="216" t="s">
        <v>270</v>
      </c>
      <c r="F215" s="217" t="s">
        <v>271</v>
      </c>
      <c r="G215" s="218" t="s">
        <v>259</v>
      </c>
      <c r="H215" s="254"/>
      <c r="I215" s="220"/>
      <c r="J215" s="221">
        <f>ROUND(I215*H215,2)</f>
        <v>0</v>
      </c>
      <c r="K215" s="222"/>
      <c r="L215" s="42"/>
      <c r="M215" s="223" t="s">
        <v>1</v>
      </c>
      <c r="N215" s="224" t="s">
        <v>42</v>
      </c>
      <c r="O215" s="8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142</v>
      </c>
      <c r="AT215" s="227" t="s">
        <v>138</v>
      </c>
      <c r="AU215" s="227" t="s">
        <v>87</v>
      </c>
      <c r="AY215" s="15" t="s">
        <v>137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85</v>
      </c>
      <c r="BK215" s="228">
        <f>ROUND(I215*H215,2)</f>
        <v>0</v>
      </c>
      <c r="BL215" s="15" t="s">
        <v>142</v>
      </c>
      <c r="BM215" s="227" t="s">
        <v>677</v>
      </c>
    </row>
    <row r="216" s="12" customFormat="1" ht="22.8" customHeight="1">
      <c r="A216" s="12"/>
      <c r="B216" s="201"/>
      <c r="C216" s="202"/>
      <c r="D216" s="203" t="s">
        <v>76</v>
      </c>
      <c r="E216" s="229" t="s">
        <v>397</v>
      </c>
      <c r="F216" s="229" t="s">
        <v>398</v>
      </c>
      <c r="G216" s="202"/>
      <c r="H216" s="202"/>
      <c r="I216" s="205"/>
      <c r="J216" s="230">
        <f>BK216</f>
        <v>0</v>
      </c>
      <c r="K216" s="202"/>
      <c r="L216" s="207"/>
      <c r="M216" s="208"/>
      <c r="N216" s="209"/>
      <c r="O216" s="209"/>
      <c r="P216" s="210">
        <f>P217</f>
        <v>0</v>
      </c>
      <c r="Q216" s="209"/>
      <c r="R216" s="210">
        <f>R217</f>
        <v>0</v>
      </c>
      <c r="S216" s="209"/>
      <c r="T216" s="211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2" t="s">
        <v>146</v>
      </c>
      <c r="AT216" s="213" t="s">
        <v>76</v>
      </c>
      <c r="AU216" s="213" t="s">
        <v>85</v>
      </c>
      <c r="AY216" s="212" t="s">
        <v>137</v>
      </c>
      <c r="BK216" s="214">
        <f>BK217</f>
        <v>0</v>
      </c>
    </row>
    <row r="217" s="2" customFormat="1" ht="24.15" customHeight="1">
      <c r="A217" s="36"/>
      <c r="B217" s="37"/>
      <c r="C217" s="215" t="s">
        <v>678</v>
      </c>
      <c r="D217" s="215" t="s">
        <v>138</v>
      </c>
      <c r="E217" s="216" t="s">
        <v>400</v>
      </c>
      <c r="F217" s="217" t="s">
        <v>401</v>
      </c>
      <c r="G217" s="218" t="s">
        <v>402</v>
      </c>
      <c r="H217" s="219">
        <v>1</v>
      </c>
      <c r="I217" s="220"/>
      <c r="J217" s="221">
        <f>ROUND(I217*H217,2)</f>
        <v>0</v>
      </c>
      <c r="K217" s="222"/>
      <c r="L217" s="42"/>
      <c r="M217" s="255" t="s">
        <v>1</v>
      </c>
      <c r="N217" s="256" t="s">
        <v>42</v>
      </c>
      <c r="O217" s="257"/>
      <c r="P217" s="258">
        <f>O217*H217</f>
        <v>0</v>
      </c>
      <c r="Q217" s="258">
        <v>0</v>
      </c>
      <c r="R217" s="258">
        <f>Q217*H217</f>
        <v>0</v>
      </c>
      <c r="S217" s="258">
        <v>0</v>
      </c>
      <c r="T217" s="259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142</v>
      </c>
      <c r="AT217" s="227" t="s">
        <v>138</v>
      </c>
      <c r="AU217" s="227" t="s">
        <v>87</v>
      </c>
      <c r="AY217" s="15" t="s">
        <v>137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85</v>
      </c>
      <c r="BK217" s="228">
        <f>ROUND(I217*H217,2)</f>
        <v>0</v>
      </c>
      <c r="BL217" s="15" t="s">
        <v>142</v>
      </c>
      <c r="BM217" s="227" t="s">
        <v>679</v>
      </c>
    </row>
    <row r="218" s="2" customFormat="1" ht="6.96" customHeight="1">
      <c r="A218" s="36"/>
      <c r="B218" s="64"/>
      <c r="C218" s="65"/>
      <c r="D218" s="65"/>
      <c r="E218" s="65"/>
      <c r="F218" s="65"/>
      <c r="G218" s="65"/>
      <c r="H218" s="65"/>
      <c r="I218" s="65"/>
      <c r="J218" s="65"/>
      <c r="K218" s="65"/>
      <c r="L218" s="42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sheet="1" autoFilter="0" formatColumns="0" formatRows="0" objects="1" scenarios="1" spinCount="100000" saltValue="kZlmzzL3nK+YyPIXnh6YgAonG+Pvv+dH91C1R6UxNZ4ckEEa2UdGOT7Cx/rVitlNCWEFay06+/uIwXOVpZ8Olg==" hashValue="ecIZroGUCEqbGIoVqDwZ412uMZCey4uv6IkxUpC8+Um6uMY/KFs4+M7Y7DXlcCFlgg/0YkScUpyegoKRKGm1uA==" algorithmName="SHA-512" password="CC35"/>
  <autoFilter ref="C122:K21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680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ROUND(J121,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ROUND((SUM(BE121:BE192)),  2)</f>
        <v>0</v>
      </c>
      <c r="G33" s="36"/>
      <c r="H33" s="36"/>
      <c r="I33" s="153">
        <v>0.20999999999999999</v>
      </c>
      <c r="J33" s="152">
        <f>ROUND(((SUM(BE121:BE192))*I33),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ROUND((SUM(BF121:BF192)),  2)</f>
        <v>0</v>
      </c>
      <c r="G34" s="36"/>
      <c r="H34" s="36"/>
      <c r="I34" s="153">
        <v>0.14999999999999999</v>
      </c>
      <c r="J34" s="152">
        <f>ROUND(((SUM(BF121:BF192))*I34),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ROUND((SUM(BG121:BG192)),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ROUND((SUM(BH121:BH192)),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ROUND((SUM(BI121:BI192)),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P5 - SO 401.5 - Veřejné osvěltení přechod P5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117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7"/>
      <c r="C98" s="178"/>
      <c r="D98" s="179" t="s">
        <v>118</v>
      </c>
      <c r="E98" s="180"/>
      <c r="F98" s="180"/>
      <c r="G98" s="180"/>
      <c r="H98" s="180"/>
      <c r="I98" s="180"/>
      <c r="J98" s="181">
        <f>J124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83"/>
      <c r="C99" s="184"/>
      <c r="D99" s="185" t="s">
        <v>119</v>
      </c>
      <c r="E99" s="186"/>
      <c r="F99" s="186"/>
      <c r="G99" s="186"/>
      <c r="H99" s="186"/>
      <c r="I99" s="186"/>
      <c r="J99" s="187">
        <f>J125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3"/>
      <c r="C100" s="184"/>
      <c r="D100" s="185" t="s">
        <v>120</v>
      </c>
      <c r="E100" s="186"/>
      <c r="F100" s="186"/>
      <c r="G100" s="186"/>
      <c r="H100" s="186"/>
      <c r="I100" s="186"/>
      <c r="J100" s="187">
        <f>J159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3"/>
      <c r="C101" s="184"/>
      <c r="D101" s="185" t="s">
        <v>121</v>
      </c>
      <c r="E101" s="186"/>
      <c r="F101" s="186"/>
      <c r="G101" s="186"/>
      <c r="H101" s="186"/>
      <c r="I101" s="186"/>
      <c r="J101" s="187">
        <f>J191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="2" customFormat="1" ht="6.96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4.96" customHeight="1">
      <c r="A108" s="36"/>
      <c r="B108" s="37"/>
      <c r="C108" s="21" t="s">
        <v>122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172" t="str">
        <f>E7</f>
        <v>Mikulov, rekonstrukce chodníků a nasvětlení přechodů podél III/525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74" t="str">
        <f>E9</f>
        <v>P5 - SO 401.5 - Veřejné osvěltení přechod P5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Mikulov</v>
      </c>
      <c r="G115" s="38"/>
      <c r="H115" s="38"/>
      <c r="I115" s="30" t="s">
        <v>22</v>
      </c>
      <c r="J115" s="77" t="str">
        <f>IF(J12="","",J12)</f>
        <v>25. 9. 2020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30</v>
      </c>
      <c r="J117" s="34" t="str">
        <f>E21</f>
        <v>PK Sklenář s.r.o.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Ing.Jiří Sklenář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0.32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11" customFormat="1" ht="29.28" customHeight="1">
      <c r="A120" s="189"/>
      <c r="B120" s="190"/>
      <c r="C120" s="191" t="s">
        <v>123</v>
      </c>
      <c r="D120" s="192" t="s">
        <v>62</v>
      </c>
      <c r="E120" s="192" t="s">
        <v>58</v>
      </c>
      <c r="F120" s="192" t="s">
        <v>59</v>
      </c>
      <c r="G120" s="192" t="s">
        <v>124</v>
      </c>
      <c r="H120" s="192" t="s">
        <v>125</v>
      </c>
      <c r="I120" s="192" t="s">
        <v>126</v>
      </c>
      <c r="J120" s="193" t="s">
        <v>114</v>
      </c>
      <c r="K120" s="194" t="s">
        <v>127</v>
      </c>
      <c r="L120" s="195"/>
      <c r="M120" s="98" t="s">
        <v>1</v>
      </c>
      <c r="N120" s="99" t="s">
        <v>41</v>
      </c>
      <c r="O120" s="99" t="s">
        <v>128</v>
      </c>
      <c r="P120" s="99" t="s">
        <v>129</v>
      </c>
      <c r="Q120" s="99" t="s">
        <v>130</v>
      </c>
      <c r="R120" s="99" t="s">
        <v>131</v>
      </c>
      <c r="S120" s="99" t="s">
        <v>132</v>
      </c>
      <c r="T120" s="100" t="s">
        <v>133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="2" customFormat="1" ht="22.8" customHeight="1">
      <c r="A121" s="36"/>
      <c r="B121" s="37"/>
      <c r="C121" s="105" t="s">
        <v>134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P122+P124</f>
        <v>0</v>
      </c>
      <c r="Q121" s="102"/>
      <c r="R121" s="198">
        <f>R122+R124</f>
        <v>5.547680999999999</v>
      </c>
      <c r="S121" s="102"/>
      <c r="T121" s="199">
        <f>T122+T124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BK122+BK124</f>
        <v>0</v>
      </c>
    </row>
    <row r="122" s="12" customFormat="1" ht="25.92" customHeight="1">
      <c r="A122" s="12"/>
      <c r="B122" s="201"/>
      <c r="C122" s="202"/>
      <c r="D122" s="203" t="s">
        <v>76</v>
      </c>
      <c r="E122" s="204" t="s">
        <v>135</v>
      </c>
      <c r="F122" s="204" t="s">
        <v>136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76</v>
      </c>
      <c r="AU122" s="213" t="s">
        <v>77</v>
      </c>
      <c r="AY122" s="212" t="s">
        <v>137</v>
      </c>
      <c r="BK122" s="214">
        <f>BK123</f>
        <v>0</v>
      </c>
    </row>
    <row r="123" s="2" customFormat="1" ht="24.15" customHeight="1">
      <c r="A123" s="36"/>
      <c r="B123" s="37"/>
      <c r="C123" s="215" t="s">
        <v>85</v>
      </c>
      <c r="D123" s="215" t="s">
        <v>138</v>
      </c>
      <c r="E123" s="216" t="s">
        <v>139</v>
      </c>
      <c r="F123" s="217" t="s">
        <v>140</v>
      </c>
      <c r="G123" s="218" t="s">
        <v>141</v>
      </c>
      <c r="H123" s="219">
        <v>56</v>
      </c>
      <c r="I123" s="220"/>
      <c r="J123" s="221">
        <f>ROUND(I123*H123,2)</f>
        <v>0</v>
      </c>
      <c r="K123" s="222"/>
      <c r="L123" s="42"/>
      <c r="M123" s="223" t="s">
        <v>1</v>
      </c>
      <c r="N123" s="224" t="s">
        <v>42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142</v>
      </c>
      <c r="AT123" s="227" t="s">
        <v>138</v>
      </c>
      <c r="AU123" s="227" t="s">
        <v>85</v>
      </c>
      <c r="AY123" s="15" t="s">
        <v>137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85</v>
      </c>
      <c r="BK123" s="228">
        <f>ROUND(I123*H123,2)</f>
        <v>0</v>
      </c>
      <c r="BL123" s="15" t="s">
        <v>142</v>
      </c>
      <c r="BM123" s="227" t="s">
        <v>681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144</v>
      </c>
      <c r="F124" s="204" t="s">
        <v>145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P125+P159+P191</f>
        <v>0</v>
      </c>
      <c r="Q124" s="209"/>
      <c r="R124" s="210">
        <f>R125+R159+R191</f>
        <v>5.547680999999999</v>
      </c>
      <c r="S124" s="209"/>
      <c r="T124" s="211">
        <f>T125+T159+T191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146</v>
      </c>
      <c r="AT124" s="213" t="s">
        <v>76</v>
      </c>
      <c r="AU124" s="213" t="s">
        <v>77</v>
      </c>
      <c r="AY124" s="212" t="s">
        <v>137</v>
      </c>
      <c r="BK124" s="214">
        <f>BK125+BK159+BK191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147</v>
      </c>
      <c r="F125" s="229" t="s">
        <v>148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SUM(P126:P158)</f>
        <v>0</v>
      </c>
      <c r="Q125" s="209"/>
      <c r="R125" s="210">
        <f>SUM(R126:R158)</f>
        <v>0.10916000000000001</v>
      </c>
      <c r="S125" s="209"/>
      <c r="T125" s="211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146</v>
      </c>
      <c r="AT125" s="213" t="s">
        <v>76</v>
      </c>
      <c r="AU125" s="213" t="s">
        <v>85</v>
      </c>
      <c r="AY125" s="212" t="s">
        <v>137</v>
      </c>
      <c r="BK125" s="214">
        <f>SUM(BK126:BK158)</f>
        <v>0</v>
      </c>
    </row>
    <row r="126" s="2" customFormat="1" ht="24.15" customHeight="1">
      <c r="A126" s="36"/>
      <c r="B126" s="37"/>
      <c r="C126" s="215" t="s">
        <v>87</v>
      </c>
      <c r="D126" s="215" t="s">
        <v>138</v>
      </c>
      <c r="E126" s="216" t="s">
        <v>149</v>
      </c>
      <c r="F126" s="217" t="s">
        <v>150</v>
      </c>
      <c r="G126" s="218" t="s">
        <v>141</v>
      </c>
      <c r="H126" s="219">
        <v>56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142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142</v>
      </c>
      <c r="BM126" s="227" t="s">
        <v>682</v>
      </c>
    </row>
    <row r="127" s="2" customFormat="1" ht="24.15" customHeight="1">
      <c r="A127" s="36"/>
      <c r="B127" s="37"/>
      <c r="C127" s="231" t="s">
        <v>146</v>
      </c>
      <c r="D127" s="231" t="s">
        <v>144</v>
      </c>
      <c r="E127" s="232" t="s">
        <v>152</v>
      </c>
      <c r="F127" s="233" t="s">
        <v>153</v>
      </c>
      <c r="G127" s="234" t="s">
        <v>141</v>
      </c>
      <c r="H127" s="235">
        <v>56</v>
      </c>
      <c r="I127" s="236"/>
      <c r="J127" s="237">
        <f>ROUND(I127*H127,2)</f>
        <v>0</v>
      </c>
      <c r="K127" s="238"/>
      <c r="L127" s="239"/>
      <c r="M127" s="240" t="s">
        <v>1</v>
      </c>
      <c r="N127" s="241" t="s">
        <v>42</v>
      </c>
      <c r="O127" s="89"/>
      <c r="P127" s="225">
        <f>O127*H127</f>
        <v>0</v>
      </c>
      <c r="Q127" s="225">
        <v>0.00035</v>
      </c>
      <c r="R127" s="225">
        <f>Q127*H127</f>
        <v>0.019599999999999999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154</v>
      </c>
      <c r="AT127" s="227" t="s">
        <v>144</v>
      </c>
      <c r="AU127" s="227" t="s">
        <v>87</v>
      </c>
      <c r="AY127" s="15" t="s">
        <v>137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85</v>
      </c>
      <c r="BK127" s="228">
        <f>ROUND(I127*H127,2)</f>
        <v>0</v>
      </c>
      <c r="BL127" s="15" t="s">
        <v>155</v>
      </c>
      <c r="BM127" s="227" t="s">
        <v>683</v>
      </c>
    </row>
    <row r="128" s="2" customFormat="1" ht="33" customHeight="1">
      <c r="A128" s="36"/>
      <c r="B128" s="37"/>
      <c r="C128" s="215" t="s">
        <v>157</v>
      </c>
      <c r="D128" s="215" t="s">
        <v>138</v>
      </c>
      <c r="E128" s="216" t="s">
        <v>158</v>
      </c>
      <c r="F128" s="217" t="s">
        <v>159</v>
      </c>
      <c r="G128" s="218" t="s">
        <v>160</v>
      </c>
      <c r="H128" s="219">
        <v>4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42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142</v>
      </c>
      <c r="AT128" s="227" t="s">
        <v>138</v>
      </c>
      <c r="AU128" s="227" t="s">
        <v>87</v>
      </c>
      <c r="AY128" s="15" t="s">
        <v>137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85</v>
      </c>
      <c r="BK128" s="228">
        <f>ROUND(I128*H128,2)</f>
        <v>0</v>
      </c>
      <c r="BL128" s="15" t="s">
        <v>142</v>
      </c>
      <c r="BM128" s="227" t="s">
        <v>684</v>
      </c>
    </row>
    <row r="129" s="2" customFormat="1" ht="24.15" customHeight="1">
      <c r="A129" s="36"/>
      <c r="B129" s="37"/>
      <c r="C129" s="215" t="s">
        <v>162</v>
      </c>
      <c r="D129" s="215" t="s">
        <v>138</v>
      </c>
      <c r="E129" s="216" t="s">
        <v>163</v>
      </c>
      <c r="F129" s="217" t="s">
        <v>164</v>
      </c>
      <c r="G129" s="218" t="s">
        <v>160</v>
      </c>
      <c r="H129" s="219">
        <v>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42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142</v>
      </c>
      <c r="AT129" s="227" t="s">
        <v>138</v>
      </c>
      <c r="AU129" s="227" t="s">
        <v>87</v>
      </c>
      <c r="AY129" s="15" t="s">
        <v>137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85</v>
      </c>
      <c r="BK129" s="228">
        <f>ROUND(I129*H129,2)</f>
        <v>0</v>
      </c>
      <c r="BL129" s="15" t="s">
        <v>142</v>
      </c>
      <c r="BM129" s="227" t="s">
        <v>685</v>
      </c>
    </row>
    <row r="130" s="2" customFormat="1" ht="24.15" customHeight="1">
      <c r="A130" s="36"/>
      <c r="B130" s="37"/>
      <c r="C130" s="231" t="s">
        <v>166</v>
      </c>
      <c r="D130" s="231" t="s">
        <v>144</v>
      </c>
      <c r="E130" s="232" t="s">
        <v>167</v>
      </c>
      <c r="F130" s="233" t="s">
        <v>168</v>
      </c>
      <c r="G130" s="234" t="s">
        <v>160</v>
      </c>
      <c r="H130" s="235">
        <v>2</v>
      </c>
      <c r="I130" s="236"/>
      <c r="J130" s="237">
        <f>ROUND(I130*H130,2)</f>
        <v>0</v>
      </c>
      <c r="K130" s="238"/>
      <c r="L130" s="239"/>
      <c r="M130" s="240" t="s">
        <v>1</v>
      </c>
      <c r="N130" s="241" t="s">
        <v>42</v>
      </c>
      <c r="O130" s="89"/>
      <c r="P130" s="225">
        <f>O130*H130</f>
        <v>0</v>
      </c>
      <c r="Q130" s="225">
        <v>0.0074999999999999997</v>
      </c>
      <c r="R130" s="225">
        <f>Q130*H130</f>
        <v>0.014999999999999999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169</v>
      </c>
      <c r="AT130" s="227" t="s">
        <v>144</v>
      </c>
      <c r="AU130" s="227" t="s">
        <v>87</v>
      </c>
      <c r="AY130" s="15" t="s">
        <v>137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85</v>
      </c>
      <c r="BK130" s="228">
        <f>ROUND(I130*H130,2)</f>
        <v>0</v>
      </c>
      <c r="BL130" s="15" t="s">
        <v>169</v>
      </c>
      <c r="BM130" s="227" t="s">
        <v>686</v>
      </c>
    </row>
    <row r="131" s="2" customFormat="1" ht="24.15" customHeight="1">
      <c r="A131" s="36"/>
      <c r="B131" s="37"/>
      <c r="C131" s="215" t="s">
        <v>171</v>
      </c>
      <c r="D131" s="215" t="s">
        <v>138</v>
      </c>
      <c r="E131" s="216" t="s">
        <v>172</v>
      </c>
      <c r="F131" s="217" t="s">
        <v>173</v>
      </c>
      <c r="G131" s="218" t="s">
        <v>160</v>
      </c>
      <c r="H131" s="219">
        <v>2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42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142</v>
      </c>
      <c r="AT131" s="227" t="s">
        <v>138</v>
      </c>
      <c r="AU131" s="227" t="s">
        <v>87</v>
      </c>
      <c r="AY131" s="15" t="s">
        <v>137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85</v>
      </c>
      <c r="BK131" s="228">
        <f>ROUND(I131*H131,2)</f>
        <v>0</v>
      </c>
      <c r="BL131" s="15" t="s">
        <v>142</v>
      </c>
      <c r="BM131" s="227" t="s">
        <v>687</v>
      </c>
    </row>
    <row r="132" s="2" customFormat="1" ht="24.15" customHeight="1">
      <c r="A132" s="36"/>
      <c r="B132" s="37"/>
      <c r="C132" s="231" t="s">
        <v>175</v>
      </c>
      <c r="D132" s="231" t="s">
        <v>144</v>
      </c>
      <c r="E132" s="232" t="s">
        <v>688</v>
      </c>
      <c r="F132" s="233" t="s">
        <v>177</v>
      </c>
      <c r="G132" s="234" t="s">
        <v>178</v>
      </c>
      <c r="H132" s="235">
        <v>2</v>
      </c>
      <c r="I132" s="236"/>
      <c r="J132" s="237">
        <f>ROUND(I132*H132,2)</f>
        <v>0</v>
      </c>
      <c r="K132" s="238"/>
      <c r="L132" s="239"/>
      <c r="M132" s="240" t="s">
        <v>1</v>
      </c>
      <c r="N132" s="241" t="s">
        <v>42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179</v>
      </c>
      <c r="AT132" s="227" t="s">
        <v>144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142</v>
      </c>
      <c r="BM132" s="227" t="s">
        <v>689</v>
      </c>
    </row>
    <row r="133" s="2" customFormat="1" ht="24.15" customHeight="1">
      <c r="A133" s="36"/>
      <c r="B133" s="37"/>
      <c r="C133" s="215" t="s">
        <v>181</v>
      </c>
      <c r="D133" s="215" t="s">
        <v>138</v>
      </c>
      <c r="E133" s="216" t="s">
        <v>182</v>
      </c>
      <c r="F133" s="217" t="s">
        <v>183</v>
      </c>
      <c r="G133" s="218" t="s">
        <v>160</v>
      </c>
      <c r="H133" s="219">
        <v>2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42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142</v>
      </c>
      <c r="AT133" s="227" t="s">
        <v>138</v>
      </c>
      <c r="AU133" s="227" t="s">
        <v>87</v>
      </c>
      <c r="AY133" s="15" t="s">
        <v>137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85</v>
      </c>
      <c r="BK133" s="228">
        <f>ROUND(I133*H133,2)</f>
        <v>0</v>
      </c>
      <c r="BL133" s="15" t="s">
        <v>142</v>
      </c>
      <c r="BM133" s="227" t="s">
        <v>690</v>
      </c>
    </row>
    <row r="134" s="2" customFormat="1" ht="24.15" customHeight="1">
      <c r="A134" s="36"/>
      <c r="B134" s="37"/>
      <c r="C134" s="231" t="s">
        <v>185</v>
      </c>
      <c r="D134" s="231" t="s">
        <v>144</v>
      </c>
      <c r="E134" s="232" t="s">
        <v>691</v>
      </c>
      <c r="F134" s="233" t="s">
        <v>692</v>
      </c>
      <c r="G134" s="234" t="s">
        <v>178</v>
      </c>
      <c r="H134" s="235">
        <v>2</v>
      </c>
      <c r="I134" s="236"/>
      <c r="J134" s="237">
        <f>ROUND(I134*H134,2)</f>
        <v>0</v>
      </c>
      <c r="K134" s="238"/>
      <c r="L134" s="239"/>
      <c r="M134" s="240" t="s">
        <v>1</v>
      </c>
      <c r="N134" s="241" t="s">
        <v>42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179</v>
      </c>
      <c r="AT134" s="227" t="s">
        <v>144</v>
      </c>
      <c r="AU134" s="227" t="s">
        <v>87</v>
      </c>
      <c r="AY134" s="15" t="s">
        <v>137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85</v>
      </c>
      <c r="BK134" s="228">
        <f>ROUND(I134*H134,2)</f>
        <v>0</v>
      </c>
      <c r="BL134" s="15" t="s">
        <v>142</v>
      </c>
      <c r="BM134" s="227" t="s">
        <v>693</v>
      </c>
    </row>
    <row r="135" s="2" customFormat="1" ht="16.5" customHeight="1">
      <c r="A135" s="36"/>
      <c r="B135" s="37"/>
      <c r="C135" s="215" t="s">
        <v>189</v>
      </c>
      <c r="D135" s="215" t="s">
        <v>138</v>
      </c>
      <c r="E135" s="216" t="s">
        <v>190</v>
      </c>
      <c r="F135" s="217" t="s">
        <v>191</v>
      </c>
      <c r="G135" s="218" t="s">
        <v>160</v>
      </c>
      <c r="H135" s="219">
        <v>2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42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142</v>
      </c>
      <c r="AT135" s="227" t="s">
        <v>138</v>
      </c>
      <c r="AU135" s="227" t="s">
        <v>87</v>
      </c>
      <c r="AY135" s="15" t="s">
        <v>137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85</v>
      </c>
      <c r="BK135" s="228">
        <f>ROUND(I135*H135,2)</f>
        <v>0</v>
      </c>
      <c r="BL135" s="15" t="s">
        <v>142</v>
      </c>
      <c r="BM135" s="227" t="s">
        <v>694</v>
      </c>
    </row>
    <row r="136" s="2" customFormat="1" ht="24.15" customHeight="1">
      <c r="A136" s="36"/>
      <c r="B136" s="37"/>
      <c r="C136" s="231" t="s">
        <v>193</v>
      </c>
      <c r="D136" s="231" t="s">
        <v>144</v>
      </c>
      <c r="E136" s="232" t="s">
        <v>194</v>
      </c>
      <c r="F136" s="233" t="s">
        <v>195</v>
      </c>
      <c r="G136" s="234" t="s">
        <v>178</v>
      </c>
      <c r="H136" s="235">
        <v>2</v>
      </c>
      <c r="I136" s="236"/>
      <c r="J136" s="237">
        <f>ROUND(I136*H136,2)</f>
        <v>0</v>
      </c>
      <c r="K136" s="238"/>
      <c r="L136" s="239"/>
      <c r="M136" s="240" t="s">
        <v>1</v>
      </c>
      <c r="N136" s="241" t="s">
        <v>42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179</v>
      </c>
      <c r="AT136" s="227" t="s">
        <v>144</v>
      </c>
      <c r="AU136" s="227" t="s">
        <v>87</v>
      </c>
      <c r="AY136" s="15" t="s">
        <v>137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85</v>
      </c>
      <c r="BK136" s="228">
        <f>ROUND(I136*H136,2)</f>
        <v>0</v>
      </c>
      <c r="BL136" s="15" t="s">
        <v>142</v>
      </c>
      <c r="BM136" s="227" t="s">
        <v>695</v>
      </c>
    </row>
    <row r="137" s="2" customFormat="1" ht="16.5" customHeight="1">
      <c r="A137" s="36"/>
      <c r="B137" s="37"/>
      <c r="C137" s="231" t="s">
        <v>197</v>
      </c>
      <c r="D137" s="231" t="s">
        <v>144</v>
      </c>
      <c r="E137" s="232" t="s">
        <v>198</v>
      </c>
      <c r="F137" s="233" t="s">
        <v>199</v>
      </c>
      <c r="G137" s="234" t="s">
        <v>141</v>
      </c>
      <c r="H137" s="235">
        <v>16</v>
      </c>
      <c r="I137" s="236"/>
      <c r="J137" s="237">
        <f>ROUND(I137*H137,2)</f>
        <v>0</v>
      </c>
      <c r="K137" s="238"/>
      <c r="L137" s="239"/>
      <c r="M137" s="240" t="s">
        <v>1</v>
      </c>
      <c r="N137" s="241" t="s">
        <v>42</v>
      </c>
      <c r="O137" s="89"/>
      <c r="P137" s="225">
        <f>O137*H137</f>
        <v>0</v>
      </c>
      <c r="Q137" s="225">
        <v>0.00012</v>
      </c>
      <c r="R137" s="225">
        <f>Q137*H137</f>
        <v>0.0019200000000000001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179</v>
      </c>
      <c r="AT137" s="227" t="s">
        <v>144</v>
      </c>
      <c r="AU137" s="227" t="s">
        <v>87</v>
      </c>
      <c r="AY137" s="15" t="s">
        <v>137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85</v>
      </c>
      <c r="BK137" s="228">
        <f>ROUND(I137*H137,2)</f>
        <v>0</v>
      </c>
      <c r="BL137" s="15" t="s">
        <v>142</v>
      </c>
      <c r="BM137" s="227" t="s">
        <v>696</v>
      </c>
    </row>
    <row r="138" s="13" customFormat="1">
      <c r="A138" s="13"/>
      <c r="B138" s="242"/>
      <c r="C138" s="243"/>
      <c r="D138" s="244" t="s">
        <v>201</v>
      </c>
      <c r="E138" s="245" t="s">
        <v>1</v>
      </c>
      <c r="F138" s="246" t="s">
        <v>697</v>
      </c>
      <c r="G138" s="243"/>
      <c r="H138" s="247">
        <v>16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201</v>
      </c>
      <c r="AU138" s="253" t="s">
        <v>87</v>
      </c>
      <c r="AV138" s="13" t="s">
        <v>87</v>
      </c>
      <c r="AW138" s="13" t="s">
        <v>32</v>
      </c>
      <c r="AX138" s="13" t="s">
        <v>85</v>
      </c>
      <c r="AY138" s="253" t="s">
        <v>137</v>
      </c>
    </row>
    <row r="139" s="2" customFormat="1" ht="33" customHeight="1">
      <c r="A139" s="36"/>
      <c r="B139" s="37"/>
      <c r="C139" s="215" t="s">
        <v>203</v>
      </c>
      <c r="D139" s="215" t="s">
        <v>138</v>
      </c>
      <c r="E139" s="216" t="s">
        <v>204</v>
      </c>
      <c r="F139" s="217" t="s">
        <v>205</v>
      </c>
      <c r="G139" s="218" t="s">
        <v>141</v>
      </c>
      <c r="H139" s="219">
        <v>32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42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142</v>
      </c>
      <c r="AT139" s="227" t="s">
        <v>138</v>
      </c>
      <c r="AU139" s="227" t="s">
        <v>87</v>
      </c>
      <c r="AY139" s="15" t="s">
        <v>137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85</v>
      </c>
      <c r="BK139" s="228">
        <f>ROUND(I139*H139,2)</f>
        <v>0</v>
      </c>
      <c r="BL139" s="15" t="s">
        <v>142</v>
      </c>
      <c r="BM139" s="227" t="s">
        <v>698</v>
      </c>
    </row>
    <row r="140" s="2" customFormat="1" ht="16.5" customHeight="1">
      <c r="A140" s="36"/>
      <c r="B140" s="37"/>
      <c r="C140" s="231" t="s">
        <v>8</v>
      </c>
      <c r="D140" s="231" t="s">
        <v>144</v>
      </c>
      <c r="E140" s="232" t="s">
        <v>209</v>
      </c>
      <c r="F140" s="233" t="s">
        <v>210</v>
      </c>
      <c r="G140" s="234" t="s">
        <v>211</v>
      </c>
      <c r="H140" s="235">
        <v>19.84</v>
      </c>
      <c r="I140" s="236"/>
      <c r="J140" s="237">
        <f>ROUND(I140*H140,2)</f>
        <v>0</v>
      </c>
      <c r="K140" s="238"/>
      <c r="L140" s="239"/>
      <c r="M140" s="240" t="s">
        <v>1</v>
      </c>
      <c r="N140" s="241" t="s">
        <v>42</v>
      </c>
      <c r="O140" s="89"/>
      <c r="P140" s="225">
        <f>O140*H140</f>
        <v>0</v>
      </c>
      <c r="Q140" s="225">
        <v>0.001</v>
      </c>
      <c r="R140" s="225">
        <f>Q140*H140</f>
        <v>0.01984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179</v>
      </c>
      <c r="AT140" s="227" t="s">
        <v>144</v>
      </c>
      <c r="AU140" s="227" t="s">
        <v>87</v>
      </c>
      <c r="AY140" s="15" t="s">
        <v>137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85</v>
      </c>
      <c r="BK140" s="228">
        <f>ROUND(I140*H140,2)</f>
        <v>0</v>
      </c>
      <c r="BL140" s="15" t="s">
        <v>142</v>
      </c>
      <c r="BM140" s="227" t="s">
        <v>699</v>
      </c>
    </row>
    <row r="141" s="13" customFormat="1">
      <c r="A141" s="13"/>
      <c r="B141" s="242"/>
      <c r="C141" s="243"/>
      <c r="D141" s="244" t="s">
        <v>201</v>
      </c>
      <c r="E141" s="245" t="s">
        <v>1</v>
      </c>
      <c r="F141" s="246" t="s">
        <v>213</v>
      </c>
      <c r="G141" s="243"/>
      <c r="H141" s="247">
        <v>19.84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201</v>
      </c>
      <c r="AU141" s="253" t="s">
        <v>87</v>
      </c>
      <c r="AV141" s="13" t="s">
        <v>87</v>
      </c>
      <c r="AW141" s="13" t="s">
        <v>32</v>
      </c>
      <c r="AX141" s="13" t="s">
        <v>85</v>
      </c>
      <c r="AY141" s="253" t="s">
        <v>137</v>
      </c>
    </row>
    <row r="142" s="2" customFormat="1" ht="16.5" customHeight="1">
      <c r="A142" s="36"/>
      <c r="B142" s="37"/>
      <c r="C142" s="215" t="s">
        <v>155</v>
      </c>
      <c r="D142" s="215" t="s">
        <v>138</v>
      </c>
      <c r="E142" s="216" t="s">
        <v>214</v>
      </c>
      <c r="F142" s="217" t="s">
        <v>215</v>
      </c>
      <c r="G142" s="218" t="s">
        <v>160</v>
      </c>
      <c r="H142" s="219">
        <v>8</v>
      </c>
      <c r="I142" s="220"/>
      <c r="J142" s="221">
        <f>ROUND(I142*H142,2)</f>
        <v>0</v>
      </c>
      <c r="K142" s="222"/>
      <c r="L142" s="42"/>
      <c r="M142" s="223" t="s">
        <v>1</v>
      </c>
      <c r="N142" s="224" t="s">
        <v>42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142</v>
      </c>
      <c r="AT142" s="227" t="s">
        <v>138</v>
      </c>
      <c r="AU142" s="227" t="s">
        <v>87</v>
      </c>
      <c r="AY142" s="15" t="s">
        <v>137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85</v>
      </c>
      <c r="BK142" s="228">
        <f>ROUND(I142*H142,2)</f>
        <v>0</v>
      </c>
      <c r="BL142" s="15" t="s">
        <v>142</v>
      </c>
      <c r="BM142" s="227" t="s">
        <v>700</v>
      </c>
    </row>
    <row r="143" s="2" customFormat="1" ht="16.5" customHeight="1">
      <c r="A143" s="36"/>
      <c r="B143" s="37"/>
      <c r="C143" s="231" t="s">
        <v>217</v>
      </c>
      <c r="D143" s="231" t="s">
        <v>144</v>
      </c>
      <c r="E143" s="232" t="s">
        <v>218</v>
      </c>
      <c r="F143" s="233" t="s">
        <v>219</v>
      </c>
      <c r="G143" s="234" t="s">
        <v>160</v>
      </c>
      <c r="H143" s="235">
        <v>8</v>
      </c>
      <c r="I143" s="236"/>
      <c r="J143" s="237">
        <f>ROUND(I143*H143,2)</f>
        <v>0</v>
      </c>
      <c r="K143" s="238"/>
      <c r="L143" s="239"/>
      <c r="M143" s="240" t="s">
        <v>1</v>
      </c>
      <c r="N143" s="241" t="s">
        <v>42</v>
      </c>
      <c r="O143" s="89"/>
      <c r="P143" s="225">
        <f>O143*H143</f>
        <v>0</v>
      </c>
      <c r="Q143" s="225">
        <v>0.00023000000000000001</v>
      </c>
      <c r="R143" s="225">
        <f>Q143*H143</f>
        <v>0.0018400000000000001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179</v>
      </c>
      <c r="AT143" s="227" t="s">
        <v>144</v>
      </c>
      <c r="AU143" s="227" t="s">
        <v>87</v>
      </c>
      <c r="AY143" s="15" t="s">
        <v>137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85</v>
      </c>
      <c r="BK143" s="228">
        <f>ROUND(I143*H143,2)</f>
        <v>0</v>
      </c>
      <c r="BL143" s="15" t="s">
        <v>142</v>
      </c>
      <c r="BM143" s="227" t="s">
        <v>701</v>
      </c>
    </row>
    <row r="144" s="2" customFormat="1" ht="24.15" customHeight="1">
      <c r="A144" s="36"/>
      <c r="B144" s="37"/>
      <c r="C144" s="215" t="s">
        <v>221</v>
      </c>
      <c r="D144" s="215" t="s">
        <v>138</v>
      </c>
      <c r="E144" s="216" t="s">
        <v>222</v>
      </c>
      <c r="F144" s="217" t="s">
        <v>223</v>
      </c>
      <c r="G144" s="218" t="s">
        <v>160</v>
      </c>
      <c r="H144" s="219">
        <v>1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42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142</v>
      </c>
      <c r="AT144" s="227" t="s">
        <v>138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142</v>
      </c>
      <c r="BM144" s="227" t="s">
        <v>702</v>
      </c>
    </row>
    <row r="145" s="2" customFormat="1" ht="24.15" customHeight="1">
      <c r="A145" s="36"/>
      <c r="B145" s="37"/>
      <c r="C145" s="215" t="s">
        <v>225</v>
      </c>
      <c r="D145" s="215" t="s">
        <v>138</v>
      </c>
      <c r="E145" s="216" t="s">
        <v>226</v>
      </c>
      <c r="F145" s="217" t="s">
        <v>227</v>
      </c>
      <c r="G145" s="218" t="s">
        <v>160</v>
      </c>
      <c r="H145" s="219">
        <v>1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42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142</v>
      </c>
      <c r="AT145" s="227" t="s">
        <v>138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703</v>
      </c>
    </row>
    <row r="146" s="2" customFormat="1" ht="24.15" customHeight="1">
      <c r="A146" s="36"/>
      <c r="B146" s="37"/>
      <c r="C146" s="215" t="s">
        <v>229</v>
      </c>
      <c r="D146" s="215" t="s">
        <v>138</v>
      </c>
      <c r="E146" s="216" t="s">
        <v>230</v>
      </c>
      <c r="F146" s="217" t="s">
        <v>231</v>
      </c>
      <c r="G146" s="218" t="s">
        <v>160</v>
      </c>
      <c r="H146" s="219">
        <v>1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42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142</v>
      </c>
      <c r="AT146" s="227" t="s">
        <v>138</v>
      </c>
      <c r="AU146" s="227" t="s">
        <v>87</v>
      </c>
      <c r="AY146" s="15" t="s">
        <v>137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85</v>
      </c>
      <c r="BK146" s="228">
        <f>ROUND(I146*H146,2)</f>
        <v>0</v>
      </c>
      <c r="BL146" s="15" t="s">
        <v>142</v>
      </c>
      <c r="BM146" s="227" t="s">
        <v>704</v>
      </c>
    </row>
    <row r="147" s="2" customFormat="1" ht="21.75" customHeight="1">
      <c r="A147" s="36"/>
      <c r="B147" s="37"/>
      <c r="C147" s="215" t="s">
        <v>7</v>
      </c>
      <c r="D147" s="215" t="s">
        <v>138</v>
      </c>
      <c r="E147" s="216" t="s">
        <v>233</v>
      </c>
      <c r="F147" s="217" t="s">
        <v>234</v>
      </c>
      <c r="G147" s="218" t="s">
        <v>235</v>
      </c>
      <c r="H147" s="219">
        <v>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42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142</v>
      </c>
      <c r="AT147" s="227" t="s">
        <v>138</v>
      </c>
      <c r="AU147" s="227" t="s">
        <v>87</v>
      </c>
      <c r="AY147" s="15" t="s">
        <v>137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85</v>
      </c>
      <c r="BK147" s="228">
        <f>ROUND(I147*H147,2)</f>
        <v>0</v>
      </c>
      <c r="BL147" s="15" t="s">
        <v>142</v>
      </c>
      <c r="BM147" s="227" t="s">
        <v>705</v>
      </c>
    </row>
    <row r="148" s="2" customFormat="1" ht="33" customHeight="1">
      <c r="A148" s="36"/>
      <c r="B148" s="37"/>
      <c r="C148" s="215" t="s">
        <v>237</v>
      </c>
      <c r="D148" s="215" t="s">
        <v>138</v>
      </c>
      <c r="E148" s="216" t="s">
        <v>238</v>
      </c>
      <c r="F148" s="217" t="s">
        <v>239</v>
      </c>
      <c r="G148" s="218" t="s">
        <v>141</v>
      </c>
      <c r="H148" s="219">
        <v>56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42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142</v>
      </c>
      <c r="AT148" s="227" t="s">
        <v>138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142</v>
      </c>
      <c r="BM148" s="227" t="s">
        <v>706</v>
      </c>
    </row>
    <row r="149" s="13" customFormat="1">
      <c r="A149" s="13"/>
      <c r="B149" s="242"/>
      <c r="C149" s="243"/>
      <c r="D149" s="244" t="s">
        <v>201</v>
      </c>
      <c r="E149" s="245" t="s">
        <v>1</v>
      </c>
      <c r="F149" s="246" t="s">
        <v>707</v>
      </c>
      <c r="G149" s="243"/>
      <c r="H149" s="247">
        <v>45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201</v>
      </c>
      <c r="AU149" s="253" t="s">
        <v>87</v>
      </c>
      <c r="AV149" s="13" t="s">
        <v>87</v>
      </c>
      <c r="AW149" s="13" t="s">
        <v>32</v>
      </c>
      <c r="AX149" s="13" t="s">
        <v>77</v>
      </c>
      <c r="AY149" s="253" t="s">
        <v>137</v>
      </c>
    </row>
    <row r="150" s="13" customFormat="1">
      <c r="A150" s="13"/>
      <c r="B150" s="242"/>
      <c r="C150" s="243"/>
      <c r="D150" s="244" t="s">
        <v>201</v>
      </c>
      <c r="E150" s="245" t="s">
        <v>1</v>
      </c>
      <c r="F150" s="246" t="s">
        <v>708</v>
      </c>
      <c r="G150" s="243"/>
      <c r="H150" s="247">
        <v>11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201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137</v>
      </c>
    </row>
    <row r="151" s="2" customFormat="1" ht="16.5" customHeight="1">
      <c r="A151" s="36"/>
      <c r="B151" s="37"/>
      <c r="C151" s="231" t="s">
        <v>244</v>
      </c>
      <c r="D151" s="231" t="s">
        <v>144</v>
      </c>
      <c r="E151" s="232" t="s">
        <v>245</v>
      </c>
      <c r="F151" s="233" t="s">
        <v>246</v>
      </c>
      <c r="G151" s="234" t="s">
        <v>141</v>
      </c>
      <c r="H151" s="235">
        <v>56</v>
      </c>
      <c r="I151" s="236"/>
      <c r="J151" s="237">
        <f>ROUND(I151*H151,2)</f>
        <v>0</v>
      </c>
      <c r="K151" s="238"/>
      <c r="L151" s="239"/>
      <c r="M151" s="240" t="s">
        <v>1</v>
      </c>
      <c r="N151" s="241" t="s">
        <v>42</v>
      </c>
      <c r="O151" s="89"/>
      <c r="P151" s="225">
        <f>O151*H151</f>
        <v>0</v>
      </c>
      <c r="Q151" s="225">
        <v>0.00091</v>
      </c>
      <c r="R151" s="225">
        <f>Q151*H151</f>
        <v>0.050959999999999998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179</v>
      </c>
      <c r="AT151" s="227" t="s">
        <v>144</v>
      </c>
      <c r="AU151" s="227" t="s">
        <v>87</v>
      </c>
      <c r="AY151" s="15" t="s">
        <v>137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85</v>
      </c>
      <c r="BK151" s="228">
        <f>ROUND(I151*H151,2)</f>
        <v>0</v>
      </c>
      <c r="BL151" s="15" t="s">
        <v>142</v>
      </c>
      <c r="BM151" s="227" t="s">
        <v>709</v>
      </c>
    </row>
    <row r="152" s="2" customFormat="1" ht="21.75" customHeight="1">
      <c r="A152" s="36"/>
      <c r="B152" s="37"/>
      <c r="C152" s="215" t="s">
        <v>248</v>
      </c>
      <c r="D152" s="215" t="s">
        <v>138</v>
      </c>
      <c r="E152" s="216" t="s">
        <v>249</v>
      </c>
      <c r="F152" s="217" t="s">
        <v>250</v>
      </c>
      <c r="G152" s="218" t="s">
        <v>160</v>
      </c>
      <c r="H152" s="219">
        <v>2</v>
      </c>
      <c r="I152" s="220"/>
      <c r="J152" s="221">
        <f>ROUND(I152*H152,2)</f>
        <v>0</v>
      </c>
      <c r="K152" s="222"/>
      <c r="L152" s="42"/>
      <c r="M152" s="223" t="s">
        <v>1</v>
      </c>
      <c r="N152" s="224" t="s">
        <v>42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142</v>
      </c>
      <c r="AT152" s="227" t="s">
        <v>138</v>
      </c>
      <c r="AU152" s="227" t="s">
        <v>87</v>
      </c>
      <c r="AY152" s="15" t="s">
        <v>137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85</v>
      </c>
      <c r="BK152" s="228">
        <f>ROUND(I152*H152,2)</f>
        <v>0</v>
      </c>
      <c r="BL152" s="15" t="s">
        <v>142</v>
      </c>
      <c r="BM152" s="227" t="s">
        <v>710</v>
      </c>
    </row>
    <row r="153" s="2" customFormat="1" ht="16.5" customHeight="1">
      <c r="A153" s="36"/>
      <c r="B153" s="37"/>
      <c r="C153" s="215" t="s">
        <v>252</v>
      </c>
      <c r="D153" s="215" t="s">
        <v>138</v>
      </c>
      <c r="E153" s="216" t="s">
        <v>253</v>
      </c>
      <c r="F153" s="217" t="s">
        <v>254</v>
      </c>
      <c r="G153" s="218" t="s">
        <v>160</v>
      </c>
      <c r="H153" s="219">
        <v>2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42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142</v>
      </c>
      <c r="AT153" s="227" t="s">
        <v>138</v>
      </c>
      <c r="AU153" s="227" t="s">
        <v>87</v>
      </c>
      <c r="AY153" s="15" t="s">
        <v>137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85</v>
      </c>
      <c r="BK153" s="228">
        <f>ROUND(I153*H153,2)</f>
        <v>0</v>
      </c>
      <c r="BL153" s="15" t="s">
        <v>142</v>
      </c>
      <c r="BM153" s="227" t="s">
        <v>711</v>
      </c>
    </row>
    <row r="154" s="2" customFormat="1" ht="16.5" customHeight="1">
      <c r="A154" s="36"/>
      <c r="B154" s="37"/>
      <c r="C154" s="215" t="s">
        <v>383</v>
      </c>
      <c r="D154" s="215" t="s">
        <v>138</v>
      </c>
      <c r="E154" s="216" t="s">
        <v>257</v>
      </c>
      <c r="F154" s="217" t="s">
        <v>258</v>
      </c>
      <c r="G154" s="218" t="s">
        <v>259</v>
      </c>
      <c r="H154" s="254"/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42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142</v>
      </c>
      <c r="AT154" s="227" t="s">
        <v>138</v>
      </c>
      <c r="AU154" s="227" t="s">
        <v>87</v>
      </c>
      <c r="AY154" s="15" t="s">
        <v>137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85</v>
      </c>
      <c r="BK154" s="228">
        <f>ROUND(I154*H154,2)</f>
        <v>0</v>
      </c>
      <c r="BL154" s="15" t="s">
        <v>142</v>
      </c>
      <c r="BM154" s="227" t="s">
        <v>712</v>
      </c>
    </row>
    <row r="155" s="2" customFormat="1" ht="16.5" customHeight="1">
      <c r="A155" s="36"/>
      <c r="B155" s="37"/>
      <c r="C155" s="215" t="s">
        <v>387</v>
      </c>
      <c r="D155" s="215" t="s">
        <v>138</v>
      </c>
      <c r="E155" s="216" t="s">
        <v>262</v>
      </c>
      <c r="F155" s="217" t="s">
        <v>263</v>
      </c>
      <c r="G155" s="218" t="s">
        <v>259</v>
      </c>
      <c r="H155" s="254"/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42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142</v>
      </c>
      <c r="AT155" s="227" t="s">
        <v>138</v>
      </c>
      <c r="AU155" s="227" t="s">
        <v>87</v>
      </c>
      <c r="AY155" s="15" t="s">
        <v>137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85</v>
      </c>
      <c r="BK155" s="228">
        <f>ROUND(I155*H155,2)</f>
        <v>0</v>
      </c>
      <c r="BL155" s="15" t="s">
        <v>142</v>
      </c>
      <c r="BM155" s="227" t="s">
        <v>713</v>
      </c>
    </row>
    <row r="156" s="2" customFormat="1" ht="16.5" customHeight="1">
      <c r="A156" s="36"/>
      <c r="B156" s="37"/>
      <c r="C156" s="215" t="s">
        <v>399</v>
      </c>
      <c r="D156" s="215" t="s">
        <v>138</v>
      </c>
      <c r="E156" s="216" t="s">
        <v>266</v>
      </c>
      <c r="F156" s="217" t="s">
        <v>267</v>
      </c>
      <c r="G156" s="218" t="s">
        <v>259</v>
      </c>
      <c r="H156" s="254"/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42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169</v>
      </c>
      <c r="AT156" s="227" t="s">
        <v>138</v>
      </c>
      <c r="AU156" s="227" t="s">
        <v>87</v>
      </c>
      <c r="AY156" s="15" t="s">
        <v>137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85</v>
      </c>
      <c r="BK156" s="228">
        <f>ROUND(I156*H156,2)</f>
        <v>0</v>
      </c>
      <c r="BL156" s="15" t="s">
        <v>169</v>
      </c>
      <c r="BM156" s="227" t="s">
        <v>714</v>
      </c>
    </row>
    <row r="157" s="2" customFormat="1" ht="16.5" customHeight="1">
      <c r="A157" s="36"/>
      <c r="B157" s="37"/>
      <c r="C157" s="215" t="s">
        <v>261</v>
      </c>
      <c r="D157" s="215" t="s">
        <v>138</v>
      </c>
      <c r="E157" s="216" t="s">
        <v>270</v>
      </c>
      <c r="F157" s="217" t="s">
        <v>271</v>
      </c>
      <c r="G157" s="218" t="s">
        <v>259</v>
      </c>
      <c r="H157" s="254"/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142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142</v>
      </c>
      <c r="BM157" s="227" t="s">
        <v>715</v>
      </c>
    </row>
    <row r="158" s="2" customFormat="1" ht="16.5" customHeight="1">
      <c r="A158" s="36"/>
      <c r="B158" s="37"/>
      <c r="C158" s="215" t="s">
        <v>265</v>
      </c>
      <c r="D158" s="215" t="s">
        <v>138</v>
      </c>
      <c r="E158" s="216" t="s">
        <v>274</v>
      </c>
      <c r="F158" s="217" t="s">
        <v>275</v>
      </c>
      <c r="G158" s="218" t="s">
        <v>259</v>
      </c>
      <c r="H158" s="254"/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42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142</v>
      </c>
      <c r="AT158" s="227" t="s">
        <v>138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716</v>
      </c>
    </row>
    <row r="159" s="12" customFormat="1" ht="22.8" customHeight="1">
      <c r="A159" s="12"/>
      <c r="B159" s="201"/>
      <c r="C159" s="202"/>
      <c r="D159" s="203" t="s">
        <v>76</v>
      </c>
      <c r="E159" s="229" t="s">
        <v>277</v>
      </c>
      <c r="F159" s="229" t="s">
        <v>278</v>
      </c>
      <c r="G159" s="202"/>
      <c r="H159" s="202"/>
      <c r="I159" s="205"/>
      <c r="J159" s="230">
        <f>BK159</f>
        <v>0</v>
      </c>
      <c r="K159" s="202"/>
      <c r="L159" s="207"/>
      <c r="M159" s="208"/>
      <c r="N159" s="209"/>
      <c r="O159" s="209"/>
      <c r="P159" s="210">
        <f>SUM(P160:P190)</f>
        <v>0</v>
      </c>
      <c r="Q159" s="209"/>
      <c r="R159" s="210">
        <f>SUM(R160:R190)</f>
        <v>5.4385209999999988</v>
      </c>
      <c r="S159" s="209"/>
      <c r="T159" s="211">
        <f>SUM(T160:T190)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146</v>
      </c>
      <c r="AT159" s="213" t="s">
        <v>76</v>
      </c>
      <c r="AU159" s="213" t="s">
        <v>85</v>
      </c>
      <c r="AY159" s="212" t="s">
        <v>137</v>
      </c>
      <c r="BK159" s="214">
        <f>SUM(BK160:BK190)</f>
        <v>0</v>
      </c>
    </row>
    <row r="160" s="2" customFormat="1" ht="24.15" customHeight="1">
      <c r="A160" s="36"/>
      <c r="B160" s="37"/>
      <c r="C160" s="215" t="s">
        <v>279</v>
      </c>
      <c r="D160" s="215" t="s">
        <v>138</v>
      </c>
      <c r="E160" s="216" t="s">
        <v>280</v>
      </c>
      <c r="F160" s="217" t="s">
        <v>281</v>
      </c>
      <c r="G160" s="218" t="s">
        <v>282</v>
      </c>
      <c r="H160" s="219">
        <v>0.029999999999999999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42</v>
      </c>
      <c r="O160" s="89"/>
      <c r="P160" s="225">
        <f>O160*H160</f>
        <v>0</v>
      </c>
      <c r="Q160" s="225">
        <v>0.0088000000000000005</v>
      </c>
      <c r="R160" s="225">
        <f>Q160*H160</f>
        <v>0.00026400000000000002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142</v>
      </c>
      <c r="AT160" s="227" t="s">
        <v>138</v>
      </c>
      <c r="AU160" s="227" t="s">
        <v>87</v>
      </c>
      <c r="AY160" s="15" t="s">
        <v>137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85</v>
      </c>
      <c r="BK160" s="228">
        <f>ROUND(I160*H160,2)</f>
        <v>0</v>
      </c>
      <c r="BL160" s="15" t="s">
        <v>142</v>
      </c>
      <c r="BM160" s="227" t="s">
        <v>717</v>
      </c>
    </row>
    <row r="161" s="2" customFormat="1" ht="24.15" customHeight="1">
      <c r="A161" s="36"/>
      <c r="B161" s="37"/>
      <c r="C161" s="215" t="s">
        <v>284</v>
      </c>
      <c r="D161" s="215" t="s">
        <v>138</v>
      </c>
      <c r="E161" s="216" t="s">
        <v>285</v>
      </c>
      <c r="F161" s="217" t="s">
        <v>286</v>
      </c>
      <c r="G161" s="218" t="s">
        <v>282</v>
      </c>
      <c r="H161" s="219">
        <v>0.029999999999999999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42</v>
      </c>
      <c r="O161" s="89"/>
      <c r="P161" s="225">
        <f>O161*H161</f>
        <v>0</v>
      </c>
      <c r="Q161" s="225">
        <v>0.0099000000000000008</v>
      </c>
      <c r="R161" s="225">
        <f>Q161*H161</f>
        <v>0.00029700000000000001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142</v>
      </c>
      <c r="AT161" s="227" t="s">
        <v>138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142</v>
      </c>
      <c r="BM161" s="227" t="s">
        <v>718</v>
      </c>
    </row>
    <row r="162" s="2" customFormat="1" ht="16.5" customHeight="1">
      <c r="A162" s="36"/>
      <c r="B162" s="37"/>
      <c r="C162" s="215" t="s">
        <v>288</v>
      </c>
      <c r="D162" s="215" t="s">
        <v>138</v>
      </c>
      <c r="E162" s="216" t="s">
        <v>289</v>
      </c>
      <c r="F162" s="217" t="s">
        <v>290</v>
      </c>
      <c r="G162" s="218" t="s">
        <v>291</v>
      </c>
      <c r="H162" s="219">
        <v>2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42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142</v>
      </c>
      <c r="AT162" s="227" t="s">
        <v>138</v>
      </c>
      <c r="AU162" s="227" t="s">
        <v>87</v>
      </c>
      <c r="AY162" s="15" t="s">
        <v>137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85</v>
      </c>
      <c r="BK162" s="228">
        <f>ROUND(I162*H162,2)</f>
        <v>0</v>
      </c>
      <c r="BL162" s="15" t="s">
        <v>142</v>
      </c>
      <c r="BM162" s="227" t="s">
        <v>719</v>
      </c>
    </row>
    <row r="163" s="13" customFormat="1">
      <c r="A163" s="13"/>
      <c r="B163" s="242"/>
      <c r="C163" s="243"/>
      <c r="D163" s="244" t="s">
        <v>201</v>
      </c>
      <c r="E163" s="245" t="s">
        <v>1</v>
      </c>
      <c r="F163" s="246" t="s">
        <v>720</v>
      </c>
      <c r="G163" s="243"/>
      <c r="H163" s="247">
        <v>2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201</v>
      </c>
      <c r="AU163" s="253" t="s">
        <v>87</v>
      </c>
      <c r="AV163" s="13" t="s">
        <v>87</v>
      </c>
      <c r="AW163" s="13" t="s">
        <v>32</v>
      </c>
      <c r="AX163" s="13" t="s">
        <v>85</v>
      </c>
      <c r="AY163" s="253" t="s">
        <v>137</v>
      </c>
    </row>
    <row r="164" s="2" customFormat="1" ht="24.15" customHeight="1">
      <c r="A164" s="36"/>
      <c r="B164" s="37"/>
      <c r="C164" s="215" t="s">
        <v>294</v>
      </c>
      <c r="D164" s="215" t="s">
        <v>138</v>
      </c>
      <c r="E164" s="216" t="s">
        <v>295</v>
      </c>
      <c r="F164" s="217" t="s">
        <v>296</v>
      </c>
      <c r="G164" s="218" t="s">
        <v>160</v>
      </c>
      <c r="H164" s="219">
        <v>2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42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142</v>
      </c>
      <c r="AT164" s="227" t="s">
        <v>138</v>
      </c>
      <c r="AU164" s="227" t="s">
        <v>87</v>
      </c>
      <c r="AY164" s="15" t="s">
        <v>137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85</v>
      </c>
      <c r="BK164" s="228">
        <f>ROUND(I164*H164,2)</f>
        <v>0</v>
      </c>
      <c r="BL164" s="15" t="s">
        <v>142</v>
      </c>
      <c r="BM164" s="227" t="s">
        <v>721</v>
      </c>
    </row>
    <row r="165" s="2" customFormat="1" ht="16.5" customHeight="1">
      <c r="A165" s="36"/>
      <c r="B165" s="37"/>
      <c r="C165" s="215" t="s">
        <v>298</v>
      </c>
      <c r="D165" s="215" t="s">
        <v>138</v>
      </c>
      <c r="E165" s="216" t="s">
        <v>305</v>
      </c>
      <c r="F165" s="217" t="s">
        <v>306</v>
      </c>
      <c r="G165" s="218" t="s">
        <v>178</v>
      </c>
      <c r="H165" s="219">
        <v>2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42</v>
      </c>
      <c r="O165" s="89"/>
      <c r="P165" s="225">
        <f>O165*H165</f>
        <v>0</v>
      </c>
      <c r="Q165" s="225">
        <v>2.2563399999999998</v>
      </c>
      <c r="R165" s="225">
        <f>Q165*H165</f>
        <v>4.5126799999999996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142</v>
      </c>
      <c r="AT165" s="227" t="s">
        <v>138</v>
      </c>
      <c r="AU165" s="227" t="s">
        <v>87</v>
      </c>
      <c r="AY165" s="15" t="s">
        <v>137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85</v>
      </c>
      <c r="BK165" s="228">
        <f>ROUND(I165*H165,2)</f>
        <v>0</v>
      </c>
      <c r="BL165" s="15" t="s">
        <v>142</v>
      </c>
      <c r="BM165" s="227" t="s">
        <v>722</v>
      </c>
    </row>
    <row r="166" s="2" customFormat="1" ht="24.15" customHeight="1">
      <c r="A166" s="36"/>
      <c r="B166" s="37"/>
      <c r="C166" s="215" t="s">
        <v>304</v>
      </c>
      <c r="D166" s="215" t="s">
        <v>138</v>
      </c>
      <c r="E166" s="216" t="s">
        <v>308</v>
      </c>
      <c r="F166" s="217" t="s">
        <v>309</v>
      </c>
      <c r="G166" s="218" t="s">
        <v>141</v>
      </c>
      <c r="H166" s="219">
        <v>10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42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142</v>
      </c>
      <c r="AT166" s="227" t="s">
        <v>138</v>
      </c>
      <c r="AU166" s="227" t="s">
        <v>87</v>
      </c>
      <c r="AY166" s="15" t="s">
        <v>137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85</v>
      </c>
      <c r="BK166" s="228">
        <f>ROUND(I166*H166,2)</f>
        <v>0</v>
      </c>
      <c r="BL166" s="15" t="s">
        <v>142</v>
      </c>
      <c r="BM166" s="227" t="s">
        <v>723</v>
      </c>
    </row>
    <row r="167" s="2" customFormat="1" ht="24.15" customHeight="1">
      <c r="A167" s="36"/>
      <c r="B167" s="37"/>
      <c r="C167" s="215" t="s">
        <v>154</v>
      </c>
      <c r="D167" s="215" t="s">
        <v>138</v>
      </c>
      <c r="E167" s="216" t="s">
        <v>312</v>
      </c>
      <c r="F167" s="217" t="s">
        <v>313</v>
      </c>
      <c r="G167" s="218" t="s">
        <v>141</v>
      </c>
      <c r="H167" s="219">
        <v>7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42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142</v>
      </c>
      <c r="AT167" s="227" t="s">
        <v>138</v>
      </c>
      <c r="AU167" s="227" t="s">
        <v>87</v>
      </c>
      <c r="AY167" s="15" t="s">
        <v>137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85</v>
      </c>
      <c r="BK167" s="228">
        <f>ROUND(I167*H167,2)</f>
        <v>0</v>
      </c>
      <c r="BL167" s="15" t="s">
        <v>142</v>
      </c>
      <c r="BM167" s="227" t="s">
        <v>724</v>
      </c>
    </row>
    <row r="168" s="2" customFormat="1" ht="24.15" customHeight="1">
      <c r="A168" s="36"/>
      <c r="B168" s="37"/>
      <c r="C168" s="215" t="s">
        <v>311</v>
      </c>
      <c r="D168" s="215" t="s">
        <v>138</v>
      </c>
      <c r="E168" s="216" t="s">
        <v>316</v>
      </c>
      <c r="F168" s="217" t="s">
        <v>317</v>
      </c>
      <c r="G168" s="218" t="s">
        <v>301</v>
      </c>
      <c r="H168" s="219">
        <v>2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42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142</v>
      </c>
      <c r="AT168" s="227" t="s">
        <v>138</v>
      </c>
      <c r="AU168" s="227" t="s">
        <v>87</v>
      </c>
      <c r="AY168" s="15" t="s">
        <v>137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85</v>
      </c>
      <c r="BK168" s="228">
        <f>ROUND(I168*H168,2)</f>
        <v>0</v>
      </c>
      <c r="BL168" s="15" t="s">
        <v>142</v>
      </c>
      <c r="BM168" s="227" t="s">
        <v>725</v>
      </c>
    </row>
    <row r="169" s="2" customFormat="1" ht="21.75" customHeight="1">
      <c r="A169" s="36"/>
      <c r="B169" s="37"/>
      <c r="C169" s="215" t="s">
        <v>315</v>
      </c>
      <c r="D169" s="215" t="s">
        <v>138</v>
      </c>
      <c r="E169" s="216" t="s">
        <v>320</v>
      </c>
      <c r="F169" s="217" t="s">
        <v>321</v>
      </c>
      <c r="G169" s="218" t="s">
        <v>301</v>
      </c>
      <c r="H169" s="219">
        <v>4.7999999999999998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42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142</v>
      </c>
      <c r="AT169" s="227" t="s">
        <v>138</v>
      </c>
      <c r="AU169" s="227" t="s">
        <v>87</v>
      </c>
      <c r="AY169" s="15" t="s">
        <v>137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85</v>
      </c>
      <c r="BK169" s="228">
        <f>ROUND(I169*H169,2)</f>
        <v>0</v>
      </c>
      <c r="BL169" s="15" t="s">
        <v>142</v>
      </c>
      <c r="BM169" s="227" t="s">
        <v>726</v>
      </c>
    </row>
    <row r="170" s="13" customFormat="1">
      <c r="A170" s="13"/>
      <c r="B170" s="242"/>
      <c r="C170" s="243"/>
      <c r="D170" s="244" t="s">
        <v>201</v>
      </c>
      <c r="E170" s="245" t="s">
        <v>1</v>
      </c>
      <c r="F170" s="246" t="s">
        <v>323</v>
      </c>
      <c r="G170" s="243"/>
      <c r="H170" s="247">
        <v>4.7999999999999998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201</v>
      </c>
      <c r="AU170" s="253" t="s">
        <v>87</v>
      </c>
      <c r="AV170" s="13" t="s">
        <v>87</v>
      </c>
      <c r="AW170" s="13" t="s">
        <v>32</v>
      </c>
      <c r="AX170" s="13" t="s">
        <v>85</v>
      </c>
      <c r="AY170" s="253" t="s">
        <v>137</v>
      </c>
    </row>
    <row r="171" s="2" customFormat="1" ht="33" customHeight="1">
      <c r="A171" s="36"/>
      <c r="B171" s="37"/>
      <c r="C171" s="215" t="s">
        <v>319</v>
      </c>
      <c r="D171" s="215" t="s">
        <v>138</v>
      </c>
      <c r="E171" s="216" t="s">
        <v>329</v>
      </c>
      <c r="F171" s="217" t="s">
        <v>330</v>
      </c>
      <c r="G171" s="218" t="s">
        <v>141</v>
      </c>
      <c r="H171" s="219">
        <v>17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42</v>
      </c>
      <c r="O171" s="89"/>
      <c r="P171" s="225">
        <f>O171*H171</f>
        <v>0</v>
      </c>
      <c r="Q171" s="225">
        <v>0.052639999999999999</v>
      </c>
      <c r="R171" s="225">
        <f>Q171*H171</f>
        <v>0.89488000000000001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142</v>
      </c>
      <c r="AT171" s="227" t="s">
        <v>138</v>
      </c>
      <c r="AU171" s="227" t="s">
        <v>87</v>
      </c>
      <c r="AY171" s="15" t="s">
        <v>137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85</v>
      </c>
      <c r="BK171" s="228">
        <f>ROUND(I171*H171,2)</f>
        <v>0</v>
      </c>
      <c r="BL171" s="15" t="s">
        <v>142</v>
      </c>
      <c r="BM171" s="227" t="s">
        <v>727</v>
      </c>
    </row>
    <row r="172" s="2" customFormat="1" ht="24.15" customHeight="1">
      <c r="A172" s="36"/>
      <c r="B172" s="37"/>
      <c r="C172" s="215" t="s">
        <v>324</v>
      </c>
      <c r="D172" s="215" t="s">
        <v>138</v>
      </c>
      <c r="E172" s="216" t="s">
        <v>333</v>
      </c>
      <c r="F172" s="217" t="s">
        <v>334</v>
      </c>
      <c r="G172" s="218" t="s">
        <v>160</v>
      </c>
      <c r="H172" s="219">
        <v>2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42</v>
      </c>
      <c r="O172" s="89"/>
      <c r="P172" s="225">
        <f>O172*H172</f>
        <v>0</v>
      </c>
      <c r="Q172" s="225">
        <v>0.0038</v>
      </c>
      <c r="R172" s="225">
        <f>Q172*H172</f>
        <v>0.0076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142</v>
      </c>
      <c r="AT172" s="227" t="s">
        <v>138</v>
      </c>
      <c r="AU172" s="227" t="s">
        <v>87</v>
      </c>
      <c r="AY172" s="15" t="s">
        <v>137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85</v>
      </c>
      <c r="BK172" s="228">
        <f>ROUND(I172*H172,2)</f>
        <v>0</v>
      </c>
      <c r="BL172" s="15" t="s">
        <v>142</v>
      </c>
      <c r="BM172" s="227" t="s">
        <v>728</v>
      </c>
    </row>
    <row r="173" s="2" customFormat="1" ht="21.75" customHeight="1">
      <c r="A173" s="36"/>
      <c r="B173" s="37"/>
      <c r="C173" s="215" t="s">
        <v>328</v>
      </c>
      <c r="D173" s="215" t="s">
        <v>138</v>
      </c>
      <c r="E173" s="216" t="s">
        <v>337</v>
      </c>
      <c r="F173" s="217" t="s">
        <v>338</v>
      </c>
      <c r="G173" s="218" t="s">
        <v>160</v>
      </c>
      <c r="H173" s="219">
        <v>3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0.0076</v>
      </c>
      <c r="R173" s="225">
        <f>Q173*H173</f>
        <v>0.022800000000000001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729</v>
      </c>
    </row>
    <row r="174" s="2" customFormat="1" ht="21.75" customHeight="1">
      <c r="A174" s="36"/>
      <c r="B174" s="37"/>
      <c r="C174" s="215" t="s">
        <v>332</v>
      </c>
      <c r="D174" s="215" t="s">
        <v>138</v>
      </c>
      <c r="E174" s="216" t="s">
        <v>341</v>
      </c>
      <c r="F174" s="217" t="s">
        <v>342</v>
      </c>
      <c r="G174" s="218" t="s">
        <v>141</v>
      </c>
      <c r="H174" s="219">
        <v>30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42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142</v>
      </c>
      <c r="AT174" s="227" t="s">
        <v>138</v>
      </c>
      <c r="AU174" s="227" t="s">
        <v>87</v>
      </c>
      <c r="AY174" s="15" t="s">
        <v>137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85</v>
      </c>
      <c r="BK174" s="228">
        <f>ROUND(I174*H174,2)</f>
        <v>0</v>
      </c>
      <c r="BL174" s="15" t="s">
        <v>142</v>
      </c>
      <c r="BM174" s="227" t="s">
        <v>730</v>
      </c>
    </row>
    <row r="175" s="2" customFormat="1" ht="24.15" customHeight="1">
      <c r="A175" s="36"/>
      <c r="B175" s="37"/>
      <c r="C175" s="215" t="s">
        <v>336</v>
      </c>
      <c r="D175" s="215" t="s">
        <v>138</v>
      </c>
      <c r="E175" s="216" t="s">
        <v>350</v>
      </c>
      <c r="F175" s="217" t="s">
        <v>351</v>
      </c>
      <c r="G175" s="218" t="s">
        <v>141</v>
      </c>
      <c r="H175" s="219">
        <v>10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42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142</v>
      </c>
      <c r="AT175" s="227" t="s">
        <v>138</v>
      </c>
      <c r="AU175" s="227" t="s">
        <v>87</v>
      </c>
      <c r="AY175" s="15" t="s">
        <v>137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85</v>
      </c>
      <c r="BK175" s="228">
        <f>ROUND(I175*H175,2)</f>
        <v>0</v>
      </c>
      <c r="BL175" s="15" t="s">
        <v>142</v>
      </c>
      <c r="BM175" s="227" t="s">
        <v>731</v>
      </c>
    </row>
    <row r="176" s="2" customFormat="1" ht="24.15" customHeight="1">
      <c r="A176" s="36"/>
      <c r="B176" s="37"/>
      <c r="C176" s="215" t="s">
        <v>340</v>
      </c>
      <c r="D176" s="215" t="s">
        <v>138</v>
      </c>
      <c r="E176" s="216" t="s">
        <v>354</v>
      </c>
      <c r="F176" s="217" t="s">
        <v>355</v>
      </c>
      <c r="G176" s="218" t="s">
        <v>141</v>
      </c>
      <c r="H176" s="219">
        <v>7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42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142</v>
      </c>
      <c r="AT176" s="227" t="s">
        <v>138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732</v>
      </c>
    </row>
    <row r="177" s="2" customFormat="1" ht="21.75" customHeight="1">
      <c r="A177" s="36"/>
      <c r="B177" s="37"/>
      <c r="C177" s="215" t="s">
        <v>345</v>
      </c>
      <c r="D177" s="215" t="s">
        <v>138</v>
      </c>
      <c r="E177" s="216" t="s">
        <v>358</v>
      </c>
      <c r="F177" s="217" t="s">
        <v>359</v>
      </c>
      <c r="G177" s="218" t="s">
        <v>301</v>
      </c>
      <c r="H177" s="219">
        <v>2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42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142</v>
      </c>
      <c r="AT177" s="227" t="s">
        <v>138</v>
      </c>
      <c r="AU177" s="227" t="s">
        <v>87</v>
      </c>
      <c r="AY177" s="15" t="s">
        <v>137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85</v>
      </c>
      <c r="BK177" s="228">
        <f>ROUND(I177*H177,2)</f>
        <v>0</v>
      </c>
      <c r="BL177" s="15" t="s">
        <v>142</v>
      </c>
      <c r="BM177" s="227" t="s">
        <v>733</v>
      </c>
    </row>
    <row r="178" s="2" customFormat="1" ht="16.5" customHeight="1">
      <c r="A178" s="36"/>
      <c r="B178" s="37"/>
      <c r="C178" s="215" t="s">
        <v>349</v>
      </c>
      <c r="D178" s="215" t="s">
        <v>138</v>
      </c>
      <c r="E178" s="216" t="s">
        <v>362</v>
      </c>
      <c r="F178" s="217" t="s">
        <v>363</v>
      </c>
      <c r="G178" s="218" t="s">
        <v>301</v>
      </c>
      <c r="H178" s="219">
        <v>4.7999999999999998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42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142</v>
      </c>
      <c r="AT178" s="227" t="s">
        <v>138</v>
      </c>
      <c r="AU178" s="227" t="s">
        <v>87</v>
      </c>
      <c r="AY178" s="15" t="s">
        <v>137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85</v>
      </c>
      <c r="BK178" s="228">
        <f>ROUND(I178*H178,2)</f>
        <v>0</v>
      </c>
      <c r="BL178" s="15" t="s">
        <v>142</v>
      </c>
      <c r="BM178" s="227" t="s">
        <v>734</v>
      </c>
    </row>
    <row r="179" s="2" customFormat="1" ht="21.75" customHeight="1">
      <c r="A179" s="36"/>
      <c r="B179" s="37"/>
      <c r="C179" s="215" t="s">
        <v>353</v>
      </c>
      <c r="D179" s="215" t="s">
        <v>138</v>
      </c>
      <c r="E179" s="216" t="s">
        <v>366</v>
      </c>
      <c r="F179" s="217" t="s">
        <v>367</v>
      </c>
      <c r="G179" s="218" t="s">
        <v>301</v>
      </c>
      <c r="H179" s="219">
        <v>1.6699999999999999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42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142</v>
      </c>
      <c r="AT179" s="227" t="s">
        <v>138</v>
      </c>
      <c r="AU179" s="227" t="s">
        <v>87</v>
      </c>
      <c r="AY179" s="15" t="s">
        <v>137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85</v>
      </c>
      <c r="BK179" s="228">
        <f>ROUND(I179*H179,2)</f>
        <v>0</v>
      </c>
      <c r="BL179" s="15" t="s">
        <v>142</v>
      </c>
      <c r="BM179" s="227" t="s">
        <v>735</v>
      </c>
    </row>
    <row r="180" s="13" customFormat="1">
      <c r="A180" s="13"/>
      <c r="B180" s="242"/>
      <c r="C180" s="243"/>
      <c r="D180" s="244" t="s">
        <v>201</v>
      </c>
      <c r="E180" s="245" t="s">
        <v>1</v>
      </c>
      <c r="F180" s="246" t="s">
        <v>736</v>
      </c>
      <c r="G180" s="243"/>
      <c r="H180" s="247">
        <v>1.19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201</v>
      </c>
      <c r="AU180" s="253" t="s">
        <v>87</v>
      </c>
      <c r="AV180" s="13" t="s">
        <v>87</v>
      </c>
      <c r="AW180" s="13" t="s">
        <v>32</v>
      </c>
      <c r="AX180" s="13" t="s">
        <v>77</v>
      </c>
      <c r="AY180" s="253" t="s">
        <v>137</v>
      </c>
    </row>
    <row r="181" s="13" customFormat="1">
      <c r="A181" s="13"/>
      <c r="B181" s="242"/>
      <c r="C181" s="243"/>
      <c r="D181" s="244" t="s">
        <v>201</v>
      </c>
      <c r="E181" s="245" t="s">
        <v>1</v>
      </c>
      <c r="F181" s="246" t="s">
        <v>737</v>
      </c>
      <c r="G181" s="243"/>
      <c r="H181" s="247">
        <v>0.47999999999999998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201</v>
      </c>
      <c r="AU181" s="253" t="s">
        <v>87</v>
      </c>
      <c r="AV181" s="13" t="s">
        <v>87</v>
      </c>
      <c r="AW181" s="13" t="s">
        <v>32</v>
      </c>
      <c r="AX181" s="13" t="s">
        <v>77</v>
      </c>
      <c r="AY181" s="253" t="s">
        <v>137</v>
      </c>
    </row>
    <row r="182" s="2" customFormat="1" ht="24.15" customHeight="1">
      <c r="A182" s="36"/>
      <c r="B182" s="37"/>
      <c r="C182" s="215" t="s">
        <v>357</v>
      </c>
      <c r="D182" s="215" t="s">
        <v>138</v>
      </c>
      <c r="E182" s="216" t="s">
        <v>373</v>
      </c>
      <c r="F182" s="217" t="s">
        <v>374</v>
      </c>
      <c r="G182" s="218" t="s">
        <v>301</v>
      </c>
      <c r="H182" s="219">
        <v>16.699999999999999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42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142</v>
      </c>
      <c r="AT182" s="227" t="s">
        <v>138</v>
      </c>
      <c r="AU182" s="227" t="s">
        <v>87</v>
      </c>
      <c r="AY182" s="15" t="s">
        <v>137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85</v>
      </c>
      <c r="BK182" s="228">
        <f>ROUND(I182*H182,2)</f>
        <v>0</v>
      </c>
      <c r="BL182" s="15" t="s">
        <v>142</v>
      </c>
      <c r="BM182" s="227" t="s">
        <v>738</v>
      </c>
    </row>
    <row r="183" s="13" customFormat="1">
      <c r="A183" s="13"/>
      <c r="B183" s="242"/>
      <c r="C183" s="243"/>
      <c r="D183" s="244" t="s">
        <v>201</v>
      </c>
      <c r="E183" s="245" t="s">
        <v>1</v>
      </c>
      <c r="F183" s="246" t="s">
        <v>739</v>
      </c>
      <c r="G183" s="243"/>
      <c r="H183" s="247">
        <v>16.699999999999999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201</v>
      </c>
      <c r="AU183" s="253" t="s">
        <v>87</v>
      </c>
      <c r="AV183" s="13" t="s">
        <v>87</v>
      </c>
      <c r="AW183" s="13" t="s">
        <v>32</v>
      </c>
      <c r="AX183" s="13" t="s">
        <v>85</v>
      </c>
      <c r="AY183" s="253" t="s">
        <v>137</v>
      </c>
    </row>
    <row r="184" s="2" customFormat="1" ht="16.5" customHeight="1">
      <c r="A184" s="36"/>
      <c r="B184" s="37"/>
      <c r="C184" s="215" t="s">
        <v>361</v>
      </c>
      <c r="D184" s="215" t="s">
        <v>138</v>
      </c>
      <c r="E184" s="216" t="s">
        <v>378</v>
      </c>
      <c r="F184" s="217" t="s">
        <v>379</v>
      </c>
      <c r="G184" s="218" t="s">
        <v>380</v>
      </c>
      <c r="H184" s="219">
        <v>2.6720000000000002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42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142</v>
      </c>
      <c r="AT184" s="227" t="s">
        <v>138</v>
      </c>
      <c r="AU184" s="227" t="s">
        <v>87</v>
      </c>
      <c r="AY184" s="15" t="s">
        <v>137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85</v>
      </c>
      <c r="BK184" s="228">
        <f>ROUND(I184*H184,2)</f>
        <v>0</v>
      </c>
      <c r="BL184" s="15" t="s">
        <v>142</v>
      </c>
      <c r="BM184" s="227" t="s">
        <v>740</v>
      </c>
    </row>
    <row r="185" s="13" customFormat="1">
      <c r="A185" s="13"/>
      <c r="B185" s="242"/>
      <c r="C185" s="243"/>
      <c r="D185" s="244" t="s">
        <v>201</v>
      </c>
      <c r="E185" s="245" t="s">
        <v>1</v>
      </c>
      <c r="F185" s="246" t="s">
        <v>741</v>
      </c>
      <c r="G185" s="243"/>
      <c r="H185" s="247">
        <v>2.6720000000000002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201</v>
      </c>
      <c r="AU185" s="253" t="s">
        <v>87</v>
      </c>
      <c r="AV185" s="13" t="s">
        <v>87</v>
      </c>
      <c r="AW185" s="13" t="s">
        <v>32</v>
      </c>
      <c r="AX185" s="13" t="s">
        <v>85</v>
      </c>
      <c r="AY185" s="253" t="s">
        <v>137</v>
      </c>
    </row>
    <row r="186" s="2" customFormat="1" ht="16.5" customHeight="1">
      <c r="A186" s="36"/>
      <c r="B186" s="37"/>
      <c r="C186" s="215" t="s">
        <v>365</v>
      </c>
      <c r="D186" s="215" t="s">
        <v>138</v>
      </c>
      <c r="E186" s="216" t="s">
        <v>384</v>
      </c>
      <c r="F186" s="217" t="s">
        <v>385</v>
      </c>
      <c r="G186" s="218" t="s">
        <v>291</v>
      </c>
      <c r="H186" s="219">
        <v>2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742</v>
      </c>
    </row>
    <row r="187" s="2" customFormat="1" ht="21.75" customHeight="1">
      <c r="A187" s="36"/>
      <c r="B187" s="37"/>
      <c r="C187" s="215" t="s">
        <v>372</v>
      </c>
      <c r="D187" s="215" t="s">
        <v>138</v>
      </c>
      <c r="E187" s="216" t="s">
        <v>388</v>
      </c>
      <c r="F187" s="217" t="s">
        <v>389</v>
      </c>
      <c r="G187" s="218" t="s">
        <v>291</v>
      </c>
      <c r="H187" s="219">
        <v>32.350000000000001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42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142</v>
      </c>
      <c r="AT187" s="227" t="s">
        <v>138</v>
      </c>
      <c r="AU187" s="227" t="s">
        <v>87</v>
      </c>
      <c r="AY187" s="15" t="s">
        <v>137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85</v>
      </c>
      <c r="BK187" s="228">
        <f>ROUND(I187*H187,2)</f>
        <v>0</v>
      </c>
      <c r="BL187" s="15" t="s">
        <v>142</v>
      </c>
      <c r="BM187" s="227" t="s">
        <v>743</v>
      </c>
    </row>
    <row r="188" s="13" customFormat="1">
      <c r="A188" s="13"/>
      <c r="B188" s="242"/>
      <c r="C188" s="243"/>
      <c r="D188" s="244" t="s">
        <v>201</v>
      </c>
      <c r="E188" s="245" t="s">
        <v>1</v>
      </c>
      <c r="F188" s="246" t="s">
        <v>744</v>
      </c>
      <c r="G188" s="243"/>
      <c r="H188" s="247">
        <v>14.35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201</v>
      </c>
      <c r="AU188" s="253" t="s">
        <v>87</v>
      </c>
      <c r="AV188" s="13" t="s">
        <v>87</v>
      </c>
      <c r="AW188" s="13" t="s">
        <v>32</v>
      </c>
      <c r="AX188" s="13" t="s">
        <v>77</v>
      </c>
      <c r="AY188" s="253" t="s">
        <v>137</v>
      </c>
    </row>
    <row r="189" s="13" customFormat="1">
      <c r="A189" s="13"/>
      <c r="B189" s="242"/>
      <c r="C189" s="243"/>
      <c r="D189" s="244" t="s">
        <v>201</v>
      </c>
      <c r="E189" s="245" t="s">
        <v>1</v>
      </c>
      <c r="F189" s="246" t="s">
        <v>745</v>
      </c>
      <c r="G189" s="243"/>
      <c r="H189" s="247">
        <v>18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201</v>
      </c>
      <c r="AU189" s="253" t="s">
        <v>87</v>
      </c>
      <c r="AV189" s="13" t="s">
        <v>87</v>
      </c>
      <c r="AW189" s="13" t="s">
        <v>32</v>
      </c>
      <c r="AX189" s="13" t="s">
        <v>77</v>
      </c>
      <c r="AY189" s="253" t="s">
        <v>137</v>
      </c>
    </row>
    <row r="190" s="2" customFormat="1" ht="16.5" customHeight="1">
      <c r="A190" s="36"/>
      <c r="B190" s="37"/>
      <c r="C190" s="215" t="s">
        <v>256</v>
      </c>
      <c r="D190" s="215" t="s">
        <v>138</v>
      </c>
      <c r="E190" s="216" t="s">
        <v>270</v>
      </c>
      <c r="F190" s="217" t="s">
        <v>271</v>
      </c>
      <c r="G190" s="218" t="s">
        <v>259</v>
      </c>
      <c r="H190" s="254"/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42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142</v>
      </c>
      <c r="AT190" s="227" t="s">
        <v>138</v>
      </c>
      <c r="AU190" s="227" t="s">
        <v>87</v>
      </c>
      <c r="AY190" s="15" t="s">
        <v>137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85</v>
      </c>
      <c r="BK190" s="228">
        <f>ROUND(I190*H190,2)</f>
        <v>0</v>
      </c>
      <c r="BL190" s="15" t="s">
        <v>142</v>
      </c>
      <c r="BM190" s="227" t="s">
        <v>746</v>
      </c>
    </row>
    <row r="191" s="12" customFormat="1" ht="22.8" customHeight="1">
      <c r="A191" s="12"/>
      <c r="B191" s="201"/>
      <c r="C191" s="202"/>
      <c r="D191" s="203" t="s">
        <v>76</v>
      </c>
      <c r="E191" s="229" t="s">
        <v>397</v>
      </c>
      <c r="F191" s="229" t="s">
        <v>398</v>
      </c>
      <c r="G191" s="202"/>
      <c r="H191" s="202"/>
      <c r="I191" s="205"/>
      <c r="J191" s="230">
        <f>BK191</f>
        <v>0</v>
      </c>
      <c r="K191" s="202"/>
      <c r="L191" s="207"/>
      <c r="M191" s="208"/>
      <c r="N191" s="209"/>
      <c r="O191" s="209"/>
      <c r="P191" s="210">
        <f>P192</f>
        <v>0</v>
      </c>
      <c r="Q191" s="209"/>
      <c r="R191" s="210">
        <f>R192</f>
        <v>0</v>
      </c>
      <c r="S191" s="209"/>
      <c r="T191" s="211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146</v>
      </c>
      <c r="AT191" s="213" t="s">
        <v>76</v>
      </c>
      <c r="AU191" s="213" t="s">
        <v>85</v>
      </c>
      <c r="AY191" s="212" t="s">
        <v>137</v>
      </c>
      <c r="BK191" s="214">
        <f>BK192</f>
        <v>0</v>
      </c>
    </row>
    <row r="192" s="2" customFormat="1" ht="24.15" customHeight="1">
      <c r="A192" s="36"/>
      <c r="B192" s="37"/>
      <c r="C192" s="215" t="s">
        <v>377</v>
      </c>
      <c r="D192" s="215" t="s">
        <v>138</v>
      </c>
      <c r="E192" s="216" t="s">
        <v>400</v>
      </c>
      <c r="F192" s="217" t="s">
        <v>401</v>
      </c>
      <c r="G192" s="218" t="s">
        <v>402</v>
      </c>
      <c r="H192" s="219">
        <v>1</v>
      </c>
      <c r="I192" s="220"/>
      <c r="J192" s="221">
        <f>ROUND(I192*H192,2)</f>
        <v>0</v>
      </c>
      <c r="K192" s="222"/>
      <c r="L192" s="42"/>
      <c r="M192" s="255" t="s">
        <v>1</v>
      </c>
      <c r="N192" s="256" t="s">
        <v>42</v>
      </c>
      <c r="O192" s="257"/>
      <c r="P192" s="258">
        <f>O192*H192</f>
        <v>0</v>
      </c>
      <c r="Q192" s="258">
        <v>0</v>
      </c>
      <c r="R192" s="258">
        <f>Q192*H192</f>
        <v>0</v>
      </c>
      <c r="S192" s="258">
        <v>0</v>
      </c>
      <c r="T192" s="259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142</v>
      </c>
      <c r="AT192" s="227" t="s">
        <v>138</v>
      </c>
      <c r="AU192" s="227" t="s">
        <v>87</v>
      </c>
      <c r="AY192" s="15" t="s">
        <v>137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85</v>
      </c>
      <c r="BK192" s="228">
        <f>ROUND(I192*H192,2)</f>
        <v>0</v>
      </c>
      <c r="BL192" s="15" t="s">
        <v>142</v>
      </c>
      <c r="BM192" s="227" t="s">
        <v>747</v>
      </c>
    </row>
    <row r="193" s="2" customFormat="1" ht="6.96" customHeight="1">
      <c r="A193" s="36"/>
      <c r="B193" s="64"/>
      <c r="C193" s="65"/>
      <c r="D193" s="65"/>
      <c r="E193" s="65"/>
      <c r="F193" s="65"/>
      <c r="G193" s="65"/>
      <c r="H193" s="65"/>
      <c r="I193" s="65"/>
      <c r="J193" s="65"/>
      <c r="K193" s="65"/>
      <c r="L193" s="42"/>
      <c r="M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</sheetData>
  <sheetProtection sheet="1" autoFilter="0" formatColumns="0" formatRows="0" objects="1" scenarios="1" spinCount="100000" saltValue="9QFZgfNSLZ98bS5NhP+iYd4yNuxX7rLNymFAx2+HXaAHvteuEkc0N2kzMNd/ieM4Na7Ra9MOH1G1lReN0jP4zA==" hashValue="oCxIptpGf90F4U7ux0G4Vsrc8ThP0YLb/Vs1UWCekfLfmCxd7N6VfvB5Tcfdh3KgD3Aic8lLQWMn7zOt6mQdpA==" algorithmName="SHA-512" password="CC35"/>
  <autoFilter ref="C120:K19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748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ROUND(J121,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ROUND((SUM(BE121:BE188)),  2)</f>
        <v>0</v>
      </c>
      <c r="G33" s="36"/>
      <c r="H33" s="36"/>
      <c r="I33" s="153">
        <v>0.20999999999999999</v>
      </c>
      <c r="J33" s="152">
        <f>ROUND(((SUM(BE121:BE188))*I33),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ROUND((SUM(BF121:BF188)),  2)</f>
        <v>0</v>
      </c>
      <c r="G34" s="36"/>
      <c r="H34" s="36"/>
      <c r="I34" s="153">
        <v>0.14999999999999999</v>
      </c>
      <c r="J34" s="152">
        <f>ROUND(((SUM(BF121:BF188))*I34),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ROUND((SUM(BG121:BG188)),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ROUND((SUM(BH121:BH188)),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ROUND((SUM(BI121:BI188)),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P6 - SO 401.6 - Veřejné osvěltení přechod P6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117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7"/>
      <c r="C98" s="178"/>
      <c r="D98" s="179" t="s">
        <v>118</v>
      </c>
      <c r="E98" s="180"/>
      <c r="F98" s="180"/>
      <c r="G98" s="180"/>
      <c r="H98" s="180"/>
      <c r="I98" s="180"/>
      <c r="J98" s="181">
        <f>J124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83"/>
      <c r="C99" s="184"/>
      <c r="D99" s="185" t="s">
        <v>119</v>
      </c>
      <c r="E99" s="186"/>
      <c r="F99" s="186"/>
      <c r="G99" s="186"/>
      <c r="H99" s="186"/>
      <c r="I99" s="186"/>
      <c r="J99" s="187">
        <f>J125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3"/>
      <c r="C100" s="184"/>
      <c r="D100" s="185" t="s">
        <v>120</v>
      </c>
      <c r="E100" s="186"/>
      <c r="F100" s="186"/>
      <c r="G100" s="186"/>
      <c r="H100" s="186"/>
      <c r="I100" s="186"/>
      <c r="J100" s="187">
        <f>J160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3"/>
      <c r="C101" s="184"/>
      <c r="D101" s="185" t="s">
        <v>121</v>
      </c>
      <c r="E101" s="186"/>
      <c r="F101" s="186"/>
      <c r="G101" s="186"/>
      <c r="H101" s="186"/>
      <c r="I101" s="186"/>
      <c r="J101" s="187">
        <f>J187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="2" customFormat="1" ht="6.96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4.96" customHeight="1">
      <c r="A108" s="36"/>
      <c r="B108" s="37"/>
      <c r="C108" s="21" t="s">
        <v>122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172" t="str">
        <f>E7</f>
        <v>Mikulov, rekonstrukce chodníků a nasvětlení přechodů podél III/525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74" t="str">
        <f>E9</f>
        <v>P6 - SO 401.6 - Veřejné osvěltení přechod P6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Mikulov</v>
      </c>
      <c r="G115" s="38"/>
      <c r="H115" s="38"/>
      <c r="I115" s="30" t="s">
        <v>22</v>
      </c>
      <c r="J115" s="77" t="str">
        <f>IF(J12="","",J12)</f>
        <v>25. 9. 2020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30</v>
      </c>
      <c r="J117" s="34" t="str">
        <f>E21</f>
        <v>PK Sklenář s.r.o.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Ing.Jiří Sklenář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0.32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11" customFormat="1" ht="29.28" customHeight="1">
      <c r="A120" s="189"/>
      <c r="B120" s="190"/>
      <c r="C120" s="191" t="s">
        <v>123</v>
      </c>
      <c r="D120" s="192" t="s">
        <v>62</v>
      </c>
      <c r="E120" s="192" t="s">
        <v>58</v>
      </c>
      <c r="F120" s="192" t="s">
        <v>59</v>
      </c>
      <c r="G120" s="192" t="s">
        <v>124</v>
      </c>
      <c r="H120" s="192" t="s">
        <v>125</v>
      </c>
      <c r="I120" s="192" t="s">
        <v>126</v>
      </c>
      <c r="J120" s="193" t="s">
        <v>114</v>
      </c>
      <c r="K120" s="194" t="s">
        <v>127</v>
      </c>
      <c r="L120" s="195"/>
      <c r="M120" s="98" t="s">
        <v>1</v>
      </c>
      <c r="N120" s="99" t="s">
        <v>41</v>
      </c>
      <c r="O120" s="99" t="s">
        <v>128</v>
      </c>
      <c r="P120" s="99" t="s">
        <v>129</v>
      </c>
      <c r="Q120" s="99" t="s">
        <v>130</v>
      </c>
      <c r="R120" s="99" t="s">
        <v>131</v>
      </c>
      <c r="S120" s="99" t="s">
        <v>132</v>
      </c>
      <c r="T120" s="100" t="s">
        <v>133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="2" customFormat="1" ht="22.8" customHeight="1">
      <c r="A121" s="36"/>
      <c r="B121" s="37"/>
      <c r="C121" s="105" t="s">
        <v>134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P122+P124</f>
        <v>0</v>
      </c>
      <c r="Q121" s="102"/>
      <c r="R121" s="198">
        <f>R122+R124</f>
        <v>5.2303269999999999</v>
      </c>
      <c r="S121" s="102"/>
      <c r="T121" s="199">
        <f>T122+T124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BK122+BK124</f>
        <v>0</v>
      </c>
    </row>
    <row r="122" s="12" customFormat="1" ht="25.92" customHeight="1">
      <c r="A122" s="12"/>
      <c r="B122" s="201"/>
      <c r="C122" s="202"/>
      <c r="D122" s="203" t="s">
        <v>76</v>
      </c>
      <c r="E122" s="204" t="s">
        <v>135</v>
      </c>
      <c r="F122" s="204" t="s">
        <v>136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76</v>
      </c>
      <c r="AU122" s="213" t="s">
        <v>77</v>
      </c>
      <c r="AY122" s="212" t="s">
        <v>137</v>
      </c>
      <c r="BK122" s="214">
        <f>BK123</f>
        <v>0</v>
      </c>
    </row>
    <row r="123" s="2" customFormat="1" ht="24.15" customHeight="1">
      <c r="A123" s="36"/>
      <c r="B123" s="37"/>
      <c r="C123" s="215" t="s">
        <v>85</v>
      </c>
      <c r="D123" s="215" t="s">
        <v>138</v>
      </c>
      <c r="E123" s="216" t="s">
        <v>139</v>
      </c>
      <c r="F123" s="217" t="s">
        <v>140</v>
      </c>
      <c r="G123" s="218" t="s">
        <v>141</v>
      </c>
      <c r="H123" s="219">
        <v>54</v>
      </c>
      <c r="I123" s="220"/>
      <c r="J123" s="221">
        <f>ROUND(I123*H123,2)</f>
        <v>0</v>
      </c>
      <c r="K123" s="222"/>
      <c r="L123" s="42"/>
      <c r="M123" s="223" t="s">
        <v>1</v>
      </c>
      <c r="N123" s="224" t="s">
        <v>42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142</v>
      </c>
      <c r="AT123" s="227" t="s">
        <v>138</v>
      </c>
      <c r="AU123" s="227" t="s">
        <v>85</v>
      </c>
      <c r="AY123" s="15" t="s">
        <v>137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85</v>
      </c>
      <c r="BK123" s="228">
        <f>ROUND(I123*H123,2)</f>
        <v>0</v>
      </c>
      <c r="BL123" s="15" t="s">
        <v>142</v>
      </c>
      <c r="BM123" s="227" t="s">
        <v>749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144</v>
      </c>
      <c r="F124" s="204" t="s">
        <v>145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P125+P160+P187</f>
        <v>0</v>
      </c>
      <c r="Q124" s="209"/>
      <c r="R124" s="210">
        <f>R125+R160+R187</f>
        <v>5.2303269999999999</v>
      </c>
      <c r="S124" s="209"/>
      <c r="T124" s="211">
        <f>T125+T160+T187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146</v>
      </c>
      <c r="AT124" s="213" t="s">
        <v>76</v>
      </c>
      <c r="AU124" s="213" t="s">
        <v>77</v>
      </c>
      <c r="AY124" s="212" t="s">
        <v>137</v>
      </c>
      <c r="BK124" s="214">
        <f>BK125+BK160+BK187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147</v>
      </c>
      <c r="F125" s="229" t="s">
        <v>148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SUM(P126:P159)</f>
        <v>0</v>
      </c>
      <c r="Q125" s="209"/>
      <c r="R125" s="210">
        <f>SUM(R126:R159)</f>
        <v>0.09282</v>
      </c>
      <c r="S125" s="209"/>
      <c r="T125" s="211">
        <f>SUM(T126:T159)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146</v>
      </c>
      <c r="AT125" s="213" t="s">
        <v>76</v>
      </c>
      <c r="AU125" s="213" t="s">
        <v>85</v>
      </c>
      <c r="AY125" s="212" t="s">
        <v>137</v>
      </c>
      <c r="BK125" s="214">
        <f>SUM(BK126:BK159)</f>
        <v>0</v>
      </c>
    </row>
    <row r="126" s="2" customFormat="1" ht="24.15" customHeight="1">
      <c r="A126" s="36"/>
      <c r="B126" s="37"/>
      <c r="C126" s="215" t="s">
        <v>87</v>
      </c>
      <c r="D126" s="215" t="s">
        <v>138</v>
      </c>
      <c r="E126" s="216" t="s">
        <v>149</v>
      </c>
      <c r="F126" s="217" t="s">
        <v>150</v>
      </c>
      <c r="G126" s="218" t="s">
        <v>141</v>
      </c>
      <c r="H126" s="219">
        <v>56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142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142</v>
      </c>
      <c r="BM126" s="227" t="s">
        <v>750</v>
      </c>
    </row>
    <row r="127" s="2" customFormat="1" ht="24.15" customHeight="1">
      <c r="A127" s="36"/>
      <c r="B127" s="37"/>
      <c r="C127" s="231" t="s">
        <v>146</v>
      </c>
      <c r="D127" s="231" t="s">
        <v>144</v>
      </c>
      <c r="E127" s="232" t="s">
        <v>152</v>
      </c>
      <c r="F127" s="233" t="s">
        <v>153</v>
      </c>
      <c r="G127" s="234" t="s">
        <v>141</v>
      </c>
      <c r="H127" s="235">
        <v>54</v>
      </c>
      <c r="I127" s="236"/>
      <c r="J127" s="237">
        <f>ROUND(I127*H127,2)</f>
        <v>0</v>
      </c>
      <c r="K127" s="238"/>
      <c r="L127" s="239"/>
      <c r="M127" s="240" t="s">
        <v>1</v>
      </c>
      <c r="N127" s="241" t="s">
        <v>42</v>
      </c>
      <c r="O127" s="89"/>
      <c r="P127" s="225">
        <f>O127*H127</f>
        <v>0</v>
      </c>
      <c r="Q127" s="225">
        <v>0.00035</v>
      </c>
      <c r="R127" s="225">
        <f>Q127*H127</f>
        <v>0.0189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154</v>
      </c>
      <c r="AT127" s="227" t="s">
        <v>144</v>
      </c>
      <c r="AU127" s="227" t="s">
        <v>87</v>
      </c>
      <c r="AY127" s="15" t="s">
        <v>137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85</v>
      </c>
      <c r="BK127" s="228">
        <f>ROUND(I127*H127,2)</f>
        <v>0</v>
      </c>
      <c r="BL127" s="15" t="s">
        <v>155</v>
      </c>
      <c r="BM127" s="227" t="s">
        <v>751</v>
      </c>
    </row>
    <row r="128" s="2" customFormat="1" ht="33" customHeight="1">
      <c r="A128" s="36"/>
      <c r="B128" s="37"/>
      <c r="C128" s="215" t="s">
        <v>157</v>
      </c>
      <c r="D128" s="215" t="s">
        <v>138</v>
      </c>
      <c r="E128" s="216" t="s">
        <v>158</v>
      </c>
      <c r="F128" s="217" t="s">
        <v>159</v>
      </c>
      <c r="G128" s="218" t="s">
        <v>160</v>
      </c>
      <c r="H128" s="219">
        <v>4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42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142</v>
      </c>
      <c r="AT128" s="227" t="s">
        <v>138</v>
      </c>
      <c r="AU128" s="227" t="s">
        <v>87</v>
      </c>
      <c r="AY128" s="15" t="s">
        <v>137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85</v>
      </c>
      <c r="BK128" s="228">
        <f>ROUND(I128*H128,2)</f>
        <v>0</v>
      </c>
      <c r="BL128" s="15" t="s">
        <v>142</v>
      </c>
      <c r="BM128" s="227" t="s">
        <v>752</v>
      </c>
    </row>
    <row r="129" s="2" customFormat="1" ht="24.15" customHeight="1">
      <c r="A129" s="36"/>
      <c r="B129" s="37"/>
      <c r="C129" s="215" t="s">
        <v>162</v>
      </c>
      <c r="D129" s="215" t="s">
        <v>138</v>
      </c>
      <c r="E129" s="216" t="s">
        <v>163</v>
      </c>
      <c r="F129" s="217" t="s">
        <v>164</v>
      </c>
      <c r="G129" s="218" t="s">
        <v>160</v>
      </c>
      <c r="H129" s="219">
        <v>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42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142</v>
      </c>
      <c r="AT129" s="227" t="s">
        <v>138</v>
      </c>
      <c r="AU129" s="227" t="s">
        <v>87</v>
      </c>
      <c r="AY129" s="15" t="s">
        <v>137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85</v>
      </c>
      <c r="BK129" s="228">
        <f>ROUND(I129*H129,2)</f>
        <v>0</v>
      </c>
      <c r="BL129" s="15" t="s">
        <v>142</v>
      </c>
      <c r="BM129" s="227" t="s">
        <v>753</v>
      </c>
    </row>
    <row r="130" s="2" customFormat="1" ht="24.15" customHeight="1">
      <c r="A130" s="36"/>
      <c r="B130" s="37"/>
      <c r="C130" s="231" t="s">
        <v>166</v>
      </c>
      <c r="D130" s="231" t="s">
        <v>144</v>
      </c>
      <c r="E130" s="232" t="s">
        <v>167</v>
      </c>
      <c r="F130" s="233" t="s">
        <v>168</v>
      </c>
      <c r="G130" s="234" t="s">
        <v>160</v>
      </c>
      <c r="H130" s="235">
        <v>2</v>
      </c>
      <c r="I130" s="236"/>
      <c r="J130" s="237">
        <f>ROUND(I130*H130,2)</f>
        <v>0</v>
      </c>
      <c r="K130" s="238"/>
      <c r="L130" s="239"/>
      <c r="M130" s="240" t="s">
        <v>1</v>
      </c>
      <c r="N130" s="241" t="s">
        <v>42</v>
      </c>
      <c r="O130" s="89"/>
      <c r="P130" s="225">
        <f>O130*H130</f>
        <v>0</v>
      </c>
      <c r="Q130" s="225">
        <v>0.0074999999999999997</v>
      </c>
      <c r="R130" s="225">
        <f>Q130*H130</f>
        <v>0.014999999999999999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169</v>
      </c>
      <c r="AT130" s="227" t="s">
        <v>144</v>
      </c>
      <c r="AU130" s="227" t="s">
        <v>87</v>
      </c>
      <c r="AY130" s="15" t="s">
        <v>137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85</v>
      </c>
      <c r="BK130" s="228">
        <f>ROUND(I130*H130,2)</f>
        <v>0</v>
      </c>
      <c r="BL130" s="15" t="s">
        <v>169</v>
      </c>
      <c r="BM130" s="227" t="s">
        <v>754</v>
      </c>
    </row>
    <row r="131" s="2" customFormat="1" ht="24.15" customHeight="1">
      <c r="A131" s="36"/>
      <c r="B131" s="37"/>
      <c r="C131" s="215" t="s">
        <v>171</v>
      </c>
      <c r="D131" s="215" t="s">
        <v>138</v>
      </c>
      <c r="E131" s="216" t="s">
        <v>172</v>
      </c>
      <c r="F131" s="217" t="s">
        <v>173</v>
      </c>
      <c r="G131" s="218" t="s">
        <v>160</v>
      </c>
      <c r="H131" s="219">
        <v>2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42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142</v>
      </c>
      <c r="AT131" s="227" t="s">
        <v>138</v>
      </c>
      <c r="AU131" s="227" t="s">
        <v>87</v>
      </c>
      <c r="AY131" s="15" t="s">
        <v>137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85</v>
      </c>
      <c r="BK131" s="228">
        <f>ROUND(I131*H131,2)</f>
        <v>0</v>
      </c>
      <c r="BL131" s="15" t="s">
        <v>142</v>
      </c>
      <c r="BM131" s="227" t="s">
        <v>755</v>
      </c>
    </row>
    <row r="132" s="2" customFormat="1" ht="24.15" customHeight="1">
      <c r="A132" s="36"/>
      <c r="B132" s="37"/>
      <c r="C132" s="231" t="s">
        <v>175</v>
      </c>
      <c r="D132" s="231" t="s">
        <v>144</v>
      </c>
      <c r="E132" s="232" t="s">
        <v>688</v>
      </c>
      <c r="F132" s="233" t="s">
        <v>177</v>
      </c>
      <c r="G132" s="234" t="s">
        <v>178</v>
      </c>
      <c r="H132" s="235">
        <v>2</v>
      </c>
      <c r="I132" s="236"/>
      <c r="J132" s="237">
        <f>ROUND(I132*H132,2)</f>
        <v>0</v>
      </c>
      <c r="K132" s="238"/>
      <c r="L132" s="239"/>
      <c r="M132" s="240" t="s">
        <v>1</v>
      </c>
      <c r="N132" s="241" t="s">
        <v>42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179</v>
      </c>
      <c r="AT132" s="227" t="s">
        <v>144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142</v>
      </c>
      <c r="BM132" s="227" t="s">
        <v>756</v>
      </c>
    </row>
    <row r="133" s="2" customFormat="1" ht="24.15" customHeight="1">
      <c r="A133" s="36"/>
      <c r="B133" s="37"/>
      <c r="C133" s="215" t="s">
        <v>181</v>
      </c>
      <c r="D133" s="215" t="s">
        <v>138</v>
      </c>
      <c r="E133" s="216" t="s">
        <v>182</v>
      </c>
      <c r="F133" s="217" t="s">
        <v>183</v>
      </c>
      <c r="G133" s="218" t="s">
        <v>160</v>
      </c>
      <c r="H133" s="219">
        <v>2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42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142</v>
      </c>
      <c r="AT133" s="227" t="s">
        <v>138</v>
      </c>
      <c r="AU133" s="227" t="s">
        <v>87</v>
      </c>
      <c r="AY133" s="15" t="s">
        <v>137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85</v>
      </c>
      <c r="BK133" s="228">
        <f>ROUND(I133*H133,2)</f>
        <v>0</v>
      </c>
      <c r="BL133" s="15" t="s">
        <v>142</v>
      </c>
      <c r="BM133" s="227" t="s">
        <v>757</v>
      </c>
    </row>
    <row r="134" s="2" customFormat="1" ht="24.15" customHeight="1">
      <c r="A134" s="36"/>
      <c r="B134" s="37"/>
      <c r="C134" s="231" t="s">
        <v>185</v>
      </c>
      <c r="D134" s="231" t="s">
        <v>144</v>
      </c>
      <c r="E134" s="232" t="s">
        <v>758</v>
      </c>
      <c r="F134" s="233" t="s">
        <v>759</v>
      </c>
      <c r="G134" s="234" t="s">
        <v>178</v>
      </c>
      <c r="H134" s="235">
        <v>1</v>
      </c>
      <c r="I134" s="236"/>
      <c r="J134" s="237">
        <f>ROUND(I134*H134,2)</f>
        <v>0</v>
      </c>
      <c r="K134" s="238"/>
      <c r="L134" s="239"/>
      <c r="M134" s="240" t="s">
        <v>1</v>
      </c>
      <c r="N134" s="241" t="s">
        <v>42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179</v>
      </c>
      <c r="AT134" s="227" t="s">
        <v>144</v>
      </c>
      <c r="AU134" s="227" t="s">
        <v>87</v>
      </c>
      <c r="AY134" s="15" t="s">
        <v>137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85</v>
      </c>
      <c r="BK134" s="228">
        <f>ROUND(I134*H134,2)</f>
        <v>0</v>
      </c>
      <c r="BL134" s="15" t="s">
        <v>142</v>
      </c>
      <c r="BM134" s="227" t="s">
        <v>760</v>
      </c>
    </row>
    <row r="135" s="2" customFormat="1" ht="24.15" customHeight="1">
      <c r="A135" s="36"/>
      <c r="B135" s="37"/>
      <c r="C135" s="231" t="s">
        <v>189</v>
      </c>
      <c r="D135" s="231" t="s">
        <v>144</v>
      </c>
      <c r="E135" s="232" t="s">
        <v>761</v>
      </c>
      <c r="F135" s="233" t="s">
        <v>762</v>
      </c>
      <c r="G135" s="234" t="s">
        <v>178</v>
      </c>
      <c r="H135" s="235">
        <v>1</v>
      </c>
      <c r="I135" s="236"/>
      <c r="J135" s="237">
        <f>ROUND(I135*H135,2)</f>
        <v>0</v>
      </c>
      <c r="K135" s="238"/>
      <c r="L135" s="239"/>
      <c r="M135" s="240" t="s">
        <v>1</v>
      </c>
      <c r="N135" s="241" t="s">
        <v>42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179</v>
      </c>
      <c r="AT135" s="227" t="s">
        <v>144</v>
      </c>
      <c r="AU135" s="227" t="s">
        <v>87</v>
      </c>
      <c r="AY135" s="15" t="s">
        <v>137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85</v>
      </c>
      <c r="BK135" s="228">
        <f>ROUND(I135*H135,2)</f>
        <v>0</v>
      </c>
      <c r="BL135" s="15" t="s">
        <v>142</v>
      </c>
      <c r="BM135" s="227" t="s">
        <v>763</v>
      </c>
    </row>
    <row r="136" s="2" customFormat="1" ht="16.5" customHeight="1">
      <c r="A136" s="36"/>
      <c r="B136" s="37"/>
      <c r="C136" s="215" t="s">
        <v>193</v>
      </c>
      <c r="D136" s="215" t="s">
        <v>138</v>
      </c>
      <c r="E136" s="216" t="s">
        <v>190</v>
      </c>
      <c r="F136" s="217" t="s">
        <v>191</v>
      </c>
      <c r="G136" s="218" t="s">
        <v>160</v>
      </c>
      <c r="H136" s="219">
        <v>2</v>
      </c>
      <c r="I136" s="220"/>
      <c r="J136" s="221">
        <f>ROUND(I136*H136,2)</f>
        <v>0</v>
      </c>
      <c r="K136" s="222"/>
      <c r="L136" s="42"/>
      <c r="M136" s="223" t="s">
        <v>1</v>
      </c>
      <c r="N136" s="224" t="s">
        <v>42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142</v>
      </c>
      <c r="AT136" s="227" t="s">
        <v>138</v>
      </c>
      <c r="AU136" s="227" t="s">
        <v>87</v>
      </c>
      <c r="AY136" s="15" t="s">
        <v>137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85</v>
      </c>
      <c r="BK136" s="228">
        <f>ROUND(I136*H136,2)</f>
        <v>0</v>
      </c>
      <c r="BL136" s="15" t="s">
        <v>142</v>
      </c>
      <c r="BM136" s="227" t="s">
        <v>764</v>
      </c>
    </row>
    <row r="137" s="2" customFormat="1" ht="24.15" customHeight="1">
      <c r="A137" s="36"/>
      <c r="B137" s="37"/>
      <c r="C137" s="231" t="s">
        <v>197</v>
      </c>
      <c r="D137" s="231" t="s">
        <v>144</v>
      </c>
      <c r="E137" s="232" t="s">
        <v>194</v>
      </c>
      <c r="F137" s="233" t="s">
        <v>195</v>
      </c>
      <c r="G137" s="234" t="s">
        <v>178</v>
      </c>
      <c r="H137" s="235">
        <v>2</v>
      </c>
      <c r="I137" s="236"/>
      <c r="J137" s="237">
        <f>ROUND(I137*H137,2)</f>
        <v>0</v>
      </c>
      <c r="K137" s="238"/>
      <c r="L137" s="239"/>
      <c r="M137" s="240" t="s">
        <v>1</v>
      </c>
      <c r="N137" s="241" t="s">
        <v>42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179</v>
      </c>
      <c r="AT137" s="227" t="s">
        <v>144</v>
      </c>
      <c r="AU137" s="227" t="s">
        <v>87</v>
      </c>
      <c r="AY137" s="15" t="s">
        <v>137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85</v>
      </c>
      <c r="BK137" s="228">
        <f>ROUND(I137*H137,2)</f>
        <v>0</v>
      </c>
      <c r="BL137" s="15" t="s">
        <v>142</v>
      </c>
      <c r="BM137" s="227" t="s">
        <v>765</v>
      </c>
    </row>
    <row r="138" s="2" customFormat="1" ht="16.5" customHeight="1">
      <c r="A138" s="36"/>
      <c r="B138" s="37"/>
      <c r="C138" s="231" t="s">
        <v>203</v>
      </c>
      <c r="D138" s="231" t="s">
        <v>144</v>
      </c>
      <c r="E138" s="232" t="s">
        <v>198</v>
      </c>
      <c r="F138" s="233" t="s">
        <v>199</v>
      </c>
      <c r="G138" s="234" t="s">
        <v>141</v>
      </c>
      <c r="H138" s="235">
        <v>17</v>
      </c>
      <c r="I138" s="236"/>
      <c r="J138" s="237">
        <f>ROUND(I138*H138,2)</f>
        <v>0</v>
      </c>
      <c r="K138" s="238"/>
      <c r="L138" s="239"/>
      <c r="M138" s="240" t="s">
        <v>1</v>
      </c>
      <c r="N138" s="241" t="s">
        <v>42</v>
      </c>
      <c r="O138" s="89"/>
      <c r="P138" s="225">
        <f>O138*H138</f>
        <v>0</v>
      </c>
      <c r="Q138" s="225">
        <v>0.00012</v>
      </c>
      <c r="R138" s="225">
        <f>Q138*H138</f>
        <v>0.0020400000000000001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179</v>
      </c>
      <c r="AT138" s="227" t="s">
        <v>144</v>
      </c>
      <c r="AU138" s="227" t="s">
        <v>87</v>
      </c>
      <c r="AY138" s="15" t="s">
        <v>137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85</v>
      </c>
      <c r="BK138" s="228">
        <f>ROUND(I138*H138,2)</f>
        <v>0</v>
      </c>
      <c r="BL138" s="15" t="s">
        <v>142</v>
      </c>
      <c r="BM138" s="227" t="s">
        <v>766</v>
      </c>
    </row>
    <row r="139" s="13" customFormat="1">
      <c r="A139" s="13"/>
      <c r="B139" s="242"/>
      <c r="C139" s="243"/>
      <c r="D139" s="244" t="s">
        <v>201</v>
      </c>
      <c r="E139" s="245" t="s">
        <v>1</v>
      </c>
      <c r="F139" s="246" t="s">
        <v>767</v>
      </c>
      <c r="G139" s="243"/>
      <c r="H139" s="247">
        <v>17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201</v>
      </c>
      <c r="AU139" s="253" t="s">
        <v>87</v>
      </c>
      <c r="AV139" s="13" t="s">
        <v>87</v>
      </c>
      <c r="AW139" s="13" t="s">
        <v>32</v>
      </c>
      <c r="AX139" s="13" t="s">
        <v>85</v>
      </c>
      <c r="AY139" s="253" t="s">
        <v>137</v>
      </c>
    </row>
    <row r="140" s="2" customFormat="1" ht="33" customHeight="1">
      <c r="A140" s="36"/>
      <c r="B140" s="37"/>
      <c r="C140" s="215" t="s">
        <v>8</v>
      </c>
      <c r="D140" s="215" t="s">
        <v>138</v>
      </c>
      <c r="E140" s="216" t="s">
        <v>204</v>
      </c>
      <c r="F140" s="217" t="s">
        <v>205</v>
      </c>
      <c r="G140" s="218" t="s">
        <v>141</v>
      </c>
      <c r="H140" s="219">
        <v>11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42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142</v>
      </c>
      <c r="AT140" s="227" t="s">
        <v>138</v>
      </c>
      <c r="AU140" s="227" t="s">
        <v>87</v>
      </c>
      <c r="AY140" s="15" t="s">
        <v>137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85</v>
      </c>
      <c r="BK140" s="228">
        <f>ROUND(I140*H140,2)</f>
        <v>0</v>
      </c>
      <c r="BL140" s="15" t="s">
        <v>142</v>
      </c>
      <c r="BM140" s="227" t="s">
        <v>768</v>
      </c>
    </row>
    <row r="141" s="2" customFormat="1" ht="16.5" customHeight="1">
      <c r="A141" s="36"/>
      <c r="B141" s="37"/>
      <c r="C141" s="231" t="s">
        <v>155</v>
      </c>
      <c r="D141" s="231" t="s">
        <v>144</v>
      </c>
      <c r="E141" s="232" t="s">
        <v>209</v>
      </c>
      <c r="F141" s="233" t="s">
        <v>210</v>
      </c>
      <c r="G141" s="234" t="s">
        <v>211</v>
      </c>
      <c r="H141" s="235">
        <v>6.8200000000000003</v>
      </c>
      <c r="I141" s="236"/>
      <c r="J141" s="237">
        <f>ROUND(I141*H141,2)</f>
        <v>0</v>
      </c>
      <c r="K141" s="238"/>
      <c r="L141" s="239"/>
      <c r="M141" s="240" t="s">
        <v>1</v>
      </c>
      <c r="N141" s="241" t="s">
        <v>42</v>
      </c>
      <c r="O141" s="89"/>
      <c r="P141" s="225">
        <f>O141*H141</f>
        <v>0</v>
      </c>
      <c r="Q141" s="225">
        <v>0.001</v>
      </c>
      <c r="R141" s="225">
        <f>Q141*H141</f>
        <v>0.0068200000000000005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179</v>
      </c>
      <c r="AT141" s="227" t="s">
        <v>144</v>
      </c>
      <c r="AU141" s="227" t="s">
        <v>87</v>
      </c>
      <c r="AY141" s="15" t="s">
        <v>137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85</v>
      </c>
      <c r="BK141" s="228">
        <f>ROUND(I141*H141,2)</f>
        <v>0</v>
      </c>
      <c r="BL141" s="15" t="s">
        <v>142</v>
      </c>
      <c r="BM141" s="227" t="s">
        <v>769</v>
      </c>
    </row>
    <row r="142" s="13" customFormat="1">
      <c r="A142" s="13"/>
      <c r="B142" s="242"/>
      <c r="C142" s="243"/>
      <c r="D142" s="244" t="s">
        <v>201</v>
      </c>
      <c r="E142" s="245" t="s">
        <v>1</v>
      </c>
      <c r="F142" s="246" t="s">
        <v>423</v>
      </c>
      <c r="G142" s="243"/>
      <c r="H142" s="247">
        <v>6.8200000000000003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201</v>
      </c>
      <c r="AU142" s="253" t="s">
        <v>87</v>
      </c>
      <c r="AV142" s="13" t="s">
        <v>87</v>
      </c>
      <c r="AW142" s="13" t="s">
        <v>32</v>
      </c>
      <c r="AX142" s="13" t="s">
        <v>85</v>
      </c>
      <c r="AY142" s="253" t="s">
        <v>137</v>
      </c>
    </row>
    <row r="143" s="2" customFormat="1" ht="16.5" customHeight="1">
      <c r="A143" s="36"/>
      <c r="B143" s="37"/>
      <c r="C143" s="215" t="s">
        <v>217</v>
      </c>
      <c r="D143" s="215" t="s">
        <v>138</v>
      </c>
      <c r="E143" s="216" t="s">
        <v>214</v>
      </c>
      <c r="F143" s="217" t="s">
        <v>215</v>
      </c>
      <c r="G143" s="218" t="s">
        <v>160</v>
      </c>
      <c r="H143" s="219">
        <v>4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42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142</v>
      </c>
      <c r="AT143" s="227" t="s">
        <v>138</v>
      </c>
      <c r="AU143" s="227" t="s">
        <v>87</v>
      </c>
      <c r="AY143" s="15" t="s">
        <v>137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85</v>
      </c>
      <c r="BK143" s="228">
        <f>ROUND(I143*H143,2)</f>
        <v>0</v>
      </c>
      <c r="BL143" s="15" t="s">
        <v>142</v>
      </c>
      <c r="BM143" s="227" t="s">
        <v>770</v>
      </c>
    </row>
    <row r="144" s="2" customFormat="1" ht="16.5" customHeight="1">
      <c r="A144" s="36"/>
      <c r="B144" s="37"/>
      <c r="C144" s="231" t="s">
        <v>221</v>
      </c>
      <c r="D144" s="231" t="s">
        <v>144</v>
      </c>
      <c r="E144" s="232" t="s">
        <v>218</v>
      </c>
      <c r="F144" s="233" t="s">
        <v>219</v>
      </c>
      <c r="G144" s="234" t="s">
        <v>160</v>
      </c>
      <c r="H144" s="235">
        <v>4</v>
      </c>
      <c r="I144" s="236"/>
      <c r="J144" s="237">
        <f>ROUND(I144*H144,2)</f>
        <v>0</v>
      </c>
      <c r="K144" s="238"/>
      <c r="L144" s="239"/>
      <c r="M144" s="240" t="s">
        <v>1</v>
      </c>
      <c r="N144" s="241" t="s">
        <v>42</v>
      </c>
      <c r="O144" s="89"/>
      <c r="P144" s="225">
        <f>O144*H144</f>
        <v>0</v>
      </c>
      <c r="Q144" s="225">
        <v>0.00023000000000000001</v>
      </c>
      <c r="R144" s="225">
        <f>Q144*H144</f>
        <v>0.00092000000000000003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179</v>
      </c>
      <c r="AT144" s="227" t="s">
        <v>144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142</v>
      </c>
      <c r="BM144" s="227" t="s">
        <v>771</v>
      </c>
    </row>
    <row r="145" s="2" customFormat="1" ht="24.15" customHeight="1">
      <c r="A145" s="36"/>
      <c r="B145" s="37"/>
      <c r="C145" s="215" t="s">
        <v>225</v>
      </c>
      <c r="D145" s="215" t="s">
        <v>138</v>
      </c>
      <c r="E145" s="216" t="s">
        <v>222</v>
      </c>
      <c r="F145" s="217" t="s">
        <v>223</v>
      </c>
      <c r="G145" s="218" t="s">
        <v>160</v>
      </c>
      <c r="H145" s="219">
        <v>1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42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142</v>
      </c>
      <c r="AT145" s="227" t="s">
        <v>138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772</v>
      </c>
    </row>
    <row r="146" s="2" customFormat="1" ht="24.15" customHeight="1">
      <c r="A146" s="36"/>
      <c r="B146" s="37"/>
      <c r="C146" s="215" t="s">
        <v>229</v>
      </c>
      <c r="D146" s="215" t="s">
        <v>138</v>
      </c>
      <c r="E146" s="216" t="s">
        <v>226</v>
      </c>
      <c r="F146" s="217" t="s">
        <v>227</v>
      </c>
      <c r="G146" s="218" t="s">
        <v>160</v>
      </c>
      <c r="H146" s="219">
        <v>1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42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142</v>
      </c>
      <c r="AT146" s="227" t="s">
        <v>138</v>
      </c>
      <c r="AU146" s="227" t="s">
        <v>87</v>
      </c>
      <c r="AY146" s="15" t="s">
        <v>137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85</v>
      </c>
      <c r="BK146" s="228">
        <f>ROUND(I146*H146,2)</f>
        <v>0</v>
      </c>
      <c r="BL146" s="15" t="s">
        <v>142</v>
      </c>
      <c r="BM146" s="227" t="s">
        <v>773</v>
      </c>
    </row>
    <row r="147" s="2" customFormat="1" ht="24.15" customHeight="1">
      <c r="A147" s="36"/>
      <c r="B147" s="37"/>
      <c r="C147" s="215" t="s">
        <v>7</v>
      </c>
      <c r="D147" s="215" t="s">
        <v>138</v>
      </c>
      <c r="E147" s="216" t="s">
        <v>230</v>
      </c>
      <c r="F147" s="217" t="s">
        <v>231</v>
      </c>
      <c r="G147" s="218" t="s">
        <v>160</v>
      </c>
      <c r="H147" s="219">
        <v>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42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142</v>
      </c>
      <c r="AT147" s="227" t="s">
        <v>138</v>
      </c>
      <c r="AU147" s="227" t="s">
        <v>87</v>
      </c>
      <c r="AY147" s="15" t="s">
        <v>137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85</v>
      </c>
      <c r="BK147" s="228">
        <f>ROUND(I147*H147,2)</f>
        <v>0</v>
      </c>
      <c r="BL147" s="15" t="s">
        <v>142</v>
      </c>
      <c r="BM147" s="227" t="s">
        <v>774</v>
      </c>
    </row>
    <row r="148" s="2" customFormat="1" ht="21.75" customHeight="1">
      <c r="A148" s="36"/>
      <c r="B148" s="37"/>
      <c r="C148" s="215" t="s">
        <v>237</v>
      </c>
      <c r="D148" s="215" t="s">
        <v>138</v>
      </c>
      <c r="E148" s="216" t="s">
        <v>233</v>
      </c>
      <c r="F148" s="217" t="s">
        <v>234</v>
      </c>
      <c r="G148" s="218" t="s">
        <v>235</v>
      </c>
      <c r="H148" s="219">
        <v>1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42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142</v>
      </c>
      <c r="AT148" s="227" t="s">
        <v>138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142</v>
      </c>
      <c r="BM148" s="227" t="s">
        <v>775</v>
      </c>
    </row>
    <row r="149" s="2" customFormat="1" ht="33" customHeight="1">
      <c r="A149" s="36"/>
      <c r="B149" s="37"/>
      <c r="C149" s="215" t="s">
        <v>244</v>
      </c>
      <c r="D149" s="215" t="s">
        <v>138</v>
      </c>
      <c r="E149" s="216" t="s">
        <v>238</v>
      </c>
      <c r="F149" s="217" t="s">
        <v>239</v>
      </c>
      <c r="G149" s="218" t="s">
        <v>141</v>
      </c>
      <c r="H149" s="219">
        <v>56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42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142</v>
      </c>
      <c r="AT149" s="227" t="s">
        <v>138</v>
      </c>
      <c r="AU149" s="227" t="s">
        <v>87</v>
      </c>
      <c r="AY149" s="15" t="s">
        <v>137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85</v>
      </c>
      <c r="BK149" s="228">
        <f>ROUND(I149*H149,2)</f>
        <v>0</v>
      </c>
      <c r="BL149" s="15" t="s">
        <v>142</v>
      </c>
      <c r="BM149" s="227" t="s">
        <v>776</v>
      </c>
    </row>
    <row r="150" s="2" customFormat="1" ht="16.5" customHeight="1">
      <c r="A150" s="36"/>
      <c r="B150" s="37"/>
      <c r="C150" s="231" t="s">
        <v>248</v>
      </c>
      <c r="D150" s="231" t="s">
        <v>144</v>
      </c>
      <c r="E150" s="232" t="s">
        <v>245</v>
      </c>
      <c r="F150" s="233" t="s">
        <v>246</v>
      </c>
      <c r="G150" s="234" t="s">
        <v>141</v>
      </c>
      <c r="H150" s="235">
        <v>54</v>
      </c>
      <c r="I150" s="236"/>
      <c r="J150" s="237">
        <f>ROUND(I150*H150,2)</f>
        <v>0</v>
      </c>
      <c r="K150" s="238"/>
      <c r="L150" s="239"/>
      <c r="M150" s="240" t="s">
        <v>1</v>
      </c>
      <c r="N150" s="241" t="s">
        <v>42</v>
      </c>
      <c r="O150" s="89"/>
      <c r="P150" s="225">
        <f>O150*H150</f>
        <v>0</v>
      </c>
      <c r="Q150" s="225">
        <v>0.00091</v>
      </c>
      <c r="R150" s="225">
        <f>Q150*H150</f>
        <v>0.049140000000000003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179</v>
      </c>
      <c r="AT150" s="227" t="s">
        <v>144</v>
      </c>
      <c r="AU150" s="227" t="s">
        <v>87</v>
      </c>
      <c r="AY150" s="15" t="s">
        <v>137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85</v>
      </c>
      <c r="BK150" s="228">
        <f>ROUND(I150*H150,2)</f>
        <v>0</v>
      </c>
      <c r="BL150" s="15" t="s">
        <v>142</v>
      </c>
      <c r="BM150" s="227" t="s">
        <v>777</v>
      </c>
    </row>
    <row r="151" s="13" customFormat="1">
      <c r="A151" s="13"/>
      <c r="B151" s="242"/>
      <c r="C151" s="243"/>
      <c r="D151" s="244" t="s">
        <v>201</v>
      </c>
      <c r="E151" s="245" t="s">
        <v>1</v>
      </c>
      <c r="F151" s="246" t="s">
        <v>778</v>
      </c>
      <c r="G151" s="243"/>
      <c r="H151" s="247">
        <v>43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201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137</v>
      </c>
    </row>
    <row r="152" s="13" customFormat="1">
      <c r="A152" s="13"/>
      <c r="B152" s="242"/>
      <c r="C152" s="243"/>
      <c r="D152" s="244" t="s">
        <v>201</v>
      </c>
      <c r="E152" s="245" t="s">
        <v>1</v>
      </c>
      <c r="F152" s="246" t="s">
        <v>500</v>
      </c>
      <c r="G152" s="243"/>
      <c r="H152" s="247">
        <v>11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201</v>
      </c>
      <c r="AU152" s="253" t="s">
        <v>87</v>
      </c>
      <c r="AV152" s="13" t="s">
        <v>87</v>
      </c>
      <c r="AW152" s="13" t="s">
        <v>32</v>
      </c>
      <c r="AX152" s="13" t="s">
        <v>77</v>
      </c>
      <c r="AY152" s="253" t="s">
        <v>137</v>
      </c>
    </row>
    <row r="153" s="2" customFormat="1" ht="21.75" customHeight="1">
      <c r="A153" s="36"/>
      <c r="B153" s="37"/>
      <c r="C153" s="215" t="s">
        <v>252</v>
      </c>
      <c r="D153" s="215" t="s">
        <v>138</v>
      </c>
      <c r="E153" s="216" t="s">
        <v>249</v>
      </c>
      <c r="F153" s="217" t="s">
        <v>250</v>
      </c>
      <c r="G153" s="218" t="s">
        <v>160</v>
      </c>
      <c r="H153" s="219">
        <v>2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42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142</v>
      </c>
      <c r="AT153" s="227" t="s">
        <v>138</v>
      </c>
      <c r="AU153" s="227" t="s">
        <v>87</v>
      </c>
      <c r="AY153" s="15" t="s">
        <v>137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85</v>
      </c>
      <c r="BK153" s="228">
        <f>ROUND(I153*H153,2)</f>
        <v>0</v>
      </c>
      <c r="BL153" s="15" t="s">
        <v>142</v>
      </c>
      <c r="BM153" s="227" t="s">
        <v>779</v>
      </c>
    </row>
    <row r="154" s="2" customFormat="1" ht="16.5" customHeight="1">
      <c r="A154" s="36"/>
      <c r="B154" s="37"/>
      <c r="C154" s="215" t="s">
        <v>279</v>
      </c>
      <c r="D154" s="215" t="s">
        <v>138</v>
      </c>
      <c r="E154" s="216" t="s">
        <v>253</v>
      </c>
      <c r="F154" s="217" t="s">
        <v>254</v>
      </c>
      <c r="G154" s="218" t="s">
        <v>160</v>
      </c>
      <c r="H154" s="219">
        <v>2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42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142</v>
      </c>
      <c r="AT154" s="227" t="s">
        <v>138</v>
      </c>
      <c r="AU154" s="227" t="s">
        <v>87</v>
      </c>
      <c r="AY154" s="15" t="s">
        <v>137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85</v>
      </c>
      <c r="BK154" s="228">
        <f>ROUND(I154*H154,2)</f>
        <v>0</v>
      </c>
      <c r="BL154" s="15" t="s">
        <v>142</v>
      </c>
      <c r="BM154" s="227" t="s">
        <v>780</v>
      </c>
    </row>
    <row r="155" s="2" customFormat="1" ht="16.5" customHeight="1">
      <c r="A155" s="36"/>
      <c r="B155" s="37"/>
      <c r="C155" s="215" t="s">
        <v>372</v>
      </c>
      <c r="D155" s="215" t="s">
        <v>138</v>
      </c>
      <c r="E155" s="216" t="s">
        <v>257</v>
      </c>
      <c r="F155" s="217" t="s">
        <v>258</v>
      </c>
      <c r="G155" s="218" t="s">
        <v>259</v>
      </c>
      <c r="H155" s="254"/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42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142</v>
      </c>
      <c r="AT155" s="227" t="s">
        <v>138</v>
      </c>
      <c r="AU155" s="227" t="s">
        <v>87</v>
      </c>
      <c r="AY155" s="15" t="s">
        <v>137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85</v>
      </c>
      <c r="BK155" s="228">
        <f>ROUND(I155*H155,2)</f>
        <v>0</v>
      </c>
      <c r="BL155" s="15" t="s">
        <v>142</v>
      </c>
      <c r="BM155" s="227" t="s">
        <v>781</v>
      </c>
    </row>
    <row r="156" s="2" customFormat="1" ht="16.5" customHeight="1">
      <c r="A156" s="36"/>
      <c r="B156" s="37"/>
      <c r="C156" s="215" t="s">
        <v>377</v>
      </c>
      <c r="D156" s="215" t="s">
        <v>138</v>
      </c>
      <c r="E156" s="216" t="s">
        <v>262</v>
      </c>
      <c r="F156" s="217" t="s">
        <v>263</v>
      </c>
      <c r="G156" s="218" t="s">
        <v>259</v>
      </c>
      <c r="H156" s="254"/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42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142</v>
      </c>
      <c r="AT156" s="227" t="s">
        <v>138</v>
      </c>
      <c r="AU156" s="227" t="s">
        <v>87</v>
      </c>
      <c r="AY156" s="15" t="s">
        <v>137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85</v>
      </c>
      <c r="BK156" s="228">
        <f>ROUND(I156*H156,2)</f>
        <v>0</v>
      </c>
      <c r="BL156" s="15" t="s">
        <v>142</v>
      </c>
      <c r="BM156" s="227" t="s">
        <v>782</v>
      </c>
    </row>
    <row r="157" s="2" customFormat="1" ht="16.5" customHeight="1">
      <c r="A157" s="36"/>
      <c r="B157" s="37"/>
      <c r="C157" s="215" t="s">
        <v>383</v>
      </c>
      <c r="D157" s="215" t="s">
        <v>138</v>
      </c>
      <c r="E157" s="216" t="s">
        <v>266</v>
      </c>
      <c r="F157" s="217" t="s">
        <v>267</v>
      </c>
      <c r="G157" s="218" t="s">
        <v>259</v>
      </c>
      <c r="H157" s="254"/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169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169</v>
      </c>
      <c r="BM157" s="227" t="s">
        <v>783</v>
      </c>
    </row>
    <row r="158" s="2" customFormat="1" ht="16.5" customHeight="1">
      <c r="A158" s="36"/>
      <c r="B158" s="37"/>
      <c r="C158" s="215" t="s">
        <v>399</v>
      </c>
      <c r="D158" s="215" t="s">
        <v>138</v>
      </c>
      <c r="E158" s="216" t="s">
        <v>270</v>
      </c>
      <c r="F158" s="217" t="s">
        <v>271</v>
      </c>
      <c r="G158" s="218" t="s">
        <v>259</v>
      </c>
      <c r="H158" s="254"/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42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142</v>
      </c>
      <c r="AT158" s="227" t="s">
        <v>138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784</v>
      </c>
    </row>
    <row r="159" s="2" customFormat="1" ht="16.5" customHeight="1">
      <c r="A159" s="36"/>
      <c r="B159" s="37"/>
      <c r="C159" s="215" t="s">
        <v>256</v>
      </c>
      <c r="D159" s="215" t="s">
        <v>138</v>
      </c>
      <c r="E159" s="216" t="s">
        <v>274</v>
      </c>
      <c r="F159" s="217" t="s">
        <v>275</v>
      </c>
      <c r="G159" s="218" t="s">
        <v>259</v>
      </c>
      <c r="H159" s="254"/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42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142</v>
      </c>
      <c r="AT159" s="227" t="s">
        <v>138</v>
      </c>
      <c r="AU159" s="227" t="s">
        <v>87</v>
      </c>
      <c r="AY159" s="15" t="s">
        <v>137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85</v>
      </c>
      <c r="BK159" s="228">
        <f>ROUND(I159*H159,2)</f>
        <v>0</v>
      </c>
      <c r="BL159" s="15" t="s">
        <v>142</v>
      </c>
      <c r="BM159" s="227" t="s">
        <v>785</v>
      </c>
    </row>
    <row r="160" s="12" customFormat="1" ht="22.8" customHeight="1">
      <c r="A160" s="12"/>
      <c r="B160" s="201"/>
      <c r="C160" s="202"/>
      <c r="D160" s="203" t="s">
        <v>76</v>
      </c>
      <c r="E160" s="229" t="s">
        <v>277</v>
      </c>
      <c r="F160" s="229" t="s">
        <v>278</v>
      </c>
      <c r="G160" s="202"/>
      <c r="H160" s="202"/>
      <c r="I160" s="205"/>
      <c r="J160" s="230">
        <f>BK160</f>
        <v>0</v>
      </c>
      <c r="K160" s="202"/>
      <c r="L160" s="207"/>
      <c r="M160" s="208"/>
      <c r="N160" s="209"/>
      <c r="O160" s="209"/>
      <c r="P160" s="210">
        <f>SUM(P161:P186)</f>
        <v>0</v>
      </c>
      <c r="Q160" s="209"/>
      <c r="R160" s="210">
        <f>SUM(R161:R186)</f>
        <v>5.1375070000000003</v>
      </c>
      <c r="S160" s="209"/>
      <c r="T160" s="211">
        <f>SUM(T161:T186)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146</v>
      </c>
      <c r="AT160" s="213" t="s">
        <v>76</v>
      </c>
      <c r="AU160" s="213" t="s">
        <v>85</v>
      </c>
      <c r="AY160" s="212" t="s">
        <v>137</v>
      </c>
      <c r="BK160" s="214">
        <f>SUM(BK161:BK186)</f>
        <v>0</v>
      </c>
    </row>
    <row r="161" s="2" customFormat="1" ht="24.15" customHeight="1">
      <c r="A161" s="36"/>
      <c r="B161" s="37"/>
      <c r="C161" s="215" t="s">
        <v>284</v>
      </c>
      <c r="D161" s="215" t="s">
        <v>138</v>
      </c>
      <c r="E161" s="216" t="s">
        <v>280</v>
      </c>
      <c r="F161" s="217" t="s">
        <v>281</v>
      </c>
      <c r="G161" s="218" t="s">
        <v>282</v>
      </c>
      <c r="H161" s="219">
        <v>0.01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42</v>
      </c>
      <c r="O161" s="89"/>
      <c r="P161" s="225">
        <f>O161*H161</f>
        <v>0</v>
      </c>
      <c r="Q161" s="225">
        <v>0.0088000000000000005</v>
      </c>
      <c r="R161" s="225">
        <f>Q161*H161</f>
        <v>8.8000000000000011E-05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142</v>
      </c>
      <c r="AT161" s="227" t="s">
        <v>138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142</v>
      </c>
      <c r="BM161" s="227" t="s">
        <v>786</v>
      </c>
    </row>
    <row r="162" s="2" customFormat="1" ht="24.15" customHeight="1">
      <c r="A162" s="36"/>
      <c r="B162" s="37"/>
      <c r="C162" s="215" t="s">
        <v>288</v>
      </c>
      <c r="D162" s="215" t="s">
        <v>138</v>
      </c>
      <c r="E162" s="216" t="s">
        <v>285</v>
      </c>
      <c r="F162" s="217" t="s">
        <v>286</v>
      </c>
      <c r="G162" s="218" t="s">
        <v>282</v>
      </c>
      <c r="H162" s="219">
        <v>0.01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42</v>
      </c>
      <c r="O162" s="89"/>
      <c r="P162" s="225">
        <f>O162*H162</f>
        <v>0</v>
      </c>
      <c r="Q162" s="225">
        <v>0.0099000000000000008</v>
      </c>
      <c r="R162" s="225">
        <f>Q162*H162</f>
        <v>9.9000000000000008E-05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142</v>
      </c>
      <c r="AT162" s="227" t="s">
        <v>138</v>
      </c>
      <c r="AU162" s="227" t="s">
        <v>87</v>
      </c>
      <c r="AY162" s="15" t="s">
        <v>137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85</v>
      </c>
      <c r="BK162" s="228">
        <f>ROUND(I162*H162,2)</f>
        <v>0</v>
      </c>
      <c r="BL162" s="15" t="s">
        <v>142</v>
      </c>
      <c r="BM162" s="227" t="s">
        <v>787</v>
      </c>
    </row>
    <row r="163" s="2" customFormat="1" ht="16.5" customHeight="1">
      <c r="A163" s="36"/>
      <c r="B163" s="37"/>
      <c r="C163" s="215" t="s">
        <v>294</v>
      </c>
      <c r="D163" s="215" t="s">
        <v>138</v>
      </c>
      <c r="E163" s="216" t="s">
        <v>289</v>
      </c>
      <c r="F163" s="217" t="s">
        <v>290</v>
      </c>
      <c r="G163" s="218" t="s">
        <v>291</v>
      </c>
      <c r="H163" s="219">
        <v>0.69999999999999996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42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142</v>
      </c>
      <c r="AT163" s="227" t="s">
        <v>138</v>
      </c>
      <c r="AU163" s="227" t="s">
        <v>87</v>
      </c>
      <c r="AY163" s="15" t="s">
        <v>137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85</v>
      </c>
      <c r="BK163" s="228">
        <f>ROUND(I163*H163,2)</f>
        <v>0</v>
      </c>
      <c r="BL163" s="15" t="s">
        <v>142</v>
      </c>
      <c r="BM163" s="227" t="s">
        <v>788</v>
      </c>
    </row>
    <row r="164" s="13" customFormat="1">
      <c r="A164" s="13"/>
      <c r="B164" s="242"/>
      <c r="C164" s="243"/>
      <c r="D164" s="244" t="s">
        <v>201</v>
      </c>
      <c r="E164" s="245" t="s">
        <v>1</v>
      </c>
      <c r="F164" s="246" t="s">
        <v>789</v>
      </c>
      <c r="G164" s="243"/>
      <c r="H164" s="247">
        <v>0.69999999999999996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201</v>
      </c>
      <c r="AU164" s="253" t="s">
        <v>87</v>
      </c>
      <c r="AV164" s="13" t="s">
        <v>87</v>
      </c>
      <c r="AW164" s="13" t="s">
        <v>32</v>
      </c>
      <c r="AX164" s="13" t="s">
        <v>85</v>
      </c>
      <c r="AY164" s="253" t="s">
        <v>137</v>
      </c>
    </row>
    <row r="165" s="2" customFormat="1" ht="24.15" customHeight="1">
      <c r="A165" s="36"/>
      <c r="B165" s="37"/>
      <c r="C165" s="215" t="s">
        <v>298</v>
      </c>
      <c r="D165" s="215" t="s">
        <v>138</v>
      </c>
      <c r="E165" s="216" t="s">
        <v>295</v>
      </c>
      <c r="F165" s="217" t="s">
        <v>296</v>
      </c>
      <c r="G165" s="218" t="s">
        <v>160</v>
      </c>
      <c r="H165" s="219">
        <v>2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42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142</v>
      </c>
      <c r="AT165" s="227" t="s">
        <v>138</v>
      </c>
      <c r="AU165" s="227" t="s">
        <v>87</v>
      </c>
      <c r="AY165" s="15" t="s">
        <v>137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85</v>
      </c>
      <c r="BK165" s="228">
        <f>ROUND(I165*H165,2)</f>
        <v>0</v>
      </c>
      <c r="BL165" s="15" t="s">
        <v>142</v>
      </c>
      <c r="BM165" s="227" t="s">
        <v>790</v>
      </c>
    </row>
    <row r="166" s="2" customFormat="1" ht="16.5" customHeight="1">
      <c r="A166" s="36"/>
      <c r="B166" s="37"/>
      <c r="C166" s="215" t="s">
        <v>304</v>
      </c>
      <c r="D166" s="215" t="s">
        <v>138</v>
      </c>
      <c r="E166" s="216" t="s">
        <v>305</v>
      </c>
      <c r="F166" s="217" t="s">
        <v>306</v>
      </c>
      <c r="G166" s="218" t="s">
        <v>178</v>
      </c>
      <c r="H166" s="219">
        <v>2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42</v>
      </c>
      <c r="O166" s="89"/>
      <c r="P166" s="225">
        <f>O166*H166</f>
        <v>0</v>
      </c>
      <c r="Q166" s="225">
        <v>2.2563399999999998</v>
      </c>
      <c r="R166" s="225">
        <f>Q166*H166</f>
        <v>4.5126799999999996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142</v>
      </c>
      <c r="AT166" s="227" t="s">
        <v>138</v>
      </c>
      <c r="AU166" s="227" t="s">
        <v>87</v>
      </c>
      <c r="AY166" s="15" t="s">
        <v>137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85</v>
      </c>
      <c r="BK166" s="228">
        <f>ROUND(I166*H166,2)</f>
        <v>0</v>
      </c>
      <c r="BL166" s="15" t="s">
        <v>142</v>
      </c>
      <c r="BM166" s="227" t="s">
        <v>791</v>
      </c>
    </row>
    <row r="167" s="2" customFormat="1" ht="24.15" customHeight="1">
      <c r="A167" s="36"/>
      <c r="B167" s="37"/>
      <c r="C167" s="215" t="s">
        <v>154</v>
      </c>
      <c r="D167" s="215" t="s">
        <v>138</v>
      </c>
      <c r="E167" s="216" t="s">
        <v>308</v>
      </c>
      <c r="F167" s="217" t="s">
        <v>309</v>
      </c>
      <c r="G167" s="218" t="s">
        <v>141</v>
      </c>
      <c r="H167" s="219">
        <v>9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42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142</v>
      </c>
      <c r="AT167" s="227" t="s">
        <v>138</v>
      </c>
      <c r="AU167" s="227" t="s">
        <v>87</v>
      </c>
      <c r="AY167" s="15" t="s">
        <v>137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85</v>
      </c>
      <c r="BK167" s="228">
        <f>ROUND(I167*H167,2)</f>
        <v>0</v>
      </c>
      <c r="BL167" s="15" t="s">
        <v>142</v>
      </c>
      <c r="BM167" s="227" t="s">
        <v>792</v>
      </c>
    </row>
    <row r="168" s="2" customFormat="1" ht="24.15" customHeight="1">
      <c r="A168" s="36"/>
      <c r="B168" s="37"/>
      <c r="C168" s="215" t="s">
        <v>311</v>
      </c>
      <c r="D168" s="215" t="s">
        <v>138</v>
      </c>
      <c r="E168" s="216" t="s">
        <v>312</v>
      </c>
      <c r="F168" s="217" t="s">
        <v>313</v>
      </c>
      <c r="G168" s="218" t="s">
        <v>141</v>
      </c>
      <c r="H168" s="219">
        <v>2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42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142</v>
      </c>
      <c r="AT168" s="227" t="s">
        <v>138</v>
      </c>
      <c r="AU168" s="227" t="s">
        <v>87</v>
      </c>
      <c r="AY168" s="15" t="s">
        <v>137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85</v>
      </c>
      <c r="BK168" s="228">
        <f>ROUND(I168*H168,2)</f>
        <v>0</v>
      </c>
      <c r="BL168" s="15" t="s">
        <v>142</v>
      </c>
      <c r="BM168" s="227" t="s">
        <v>793</v>
      </c>
    </row>
    <row r="169" s="2" customFormat="1" ht="24.15" customHeight="1">
      <c r="A169" s="36"/>
      <c r="B169" s="37"/>
      <c r="C169" s="215" t="s">
        <v>315</v>
      </c>
      <c r="D169" s="215" t="s">
        <v>138</v>
      </c>
      <c r="E169" s="216" t="s">
        <v>316</v>
      </c>
      <c r="F169" s="217" t="s">
        <v>317</v>
      </c>
      <c r="G169" s="218" t="s">
        <v>301</v>
      </c>
      <c r="H169" s="219">
        <v>3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42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142</v>
      </c>
      <c r="AT169" s="227" t="s">
        <v>138</v>
      </c>
      <c r="AU169" s="227" t="s">
        <v>87</v>
      </c>
      <c r="AY169" s="15" t="s">
        <v>137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85</v>
      </c>
      <c r="BK169" s="228">
        <f>ROUND(I169*H169,2)</f>
        <v>0</v>
      </c>
      <c r="BL169" s="15" t="s">
        <v>142</v>
      </c>
      <c r="BM169" s="227" t="s">
        <v>794</v>
      </c>
    </row>
    <row r="170" s="2" customFormat="1" ht="33" customHeight="1">
      <c r="A170" s="36"/>
      <c r="B170" s="37"/>
      <c r="C170" s="215" t="s">
        <v>319</v>
      </c>
      <c r="D170" s="215" t="s">
        <v>138</v>
      </c>
      <c r="E170" s="216" t="s">
        <v>329</v>
      </c>
      <c r="F170" s="217" t="s">
        <v>330</v>
      </c>
      <c r="G170" s="218" t="s">
        <v>141</v>
      </c>
      <c r="H170" s="219">
        <v>11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42</v>
      </c>
      <c r="O170" s="89"/>
      <c r="P170" s="225">
        <f>O170*H170</f>
        <v>0</v>
      </c>
      <c r="Q170" s="225">
        <v>0.052639999999999999</v>
      </c>
      <c r="R170" s="225">
        <f>Q170*H170</f>
        <v>0.57904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142</v>
      </c>
      <c r="AT170" s="227" t="s">
        <v>138</v>
      </c>
      <c r="AU170" s="227" t="s">
        <v>87</v>
      </c>
      <c r="AY170" s="15" t="s">
        <v>137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85</v>
      </c>
      <c r="BK170" s="228">
        <f>ROUND(I170*H170,2)</f>
        <v>0</v>
      </c>
      <c r="BL170" s="15" t="s">
        <v>142</v>
      </c>
      <c r="BM170" s="227" t="s">
        <v>795</v>
      </c>
    </row>
    <row r="171" s="2" customFormat="1" ht="24.15" customHeight="1">
      <c r="A171" s="36"/>
      <c r="B171" s="37"/>
      <c r="C171" s="215" t="s">
        <v>324</v>
      </c>
      <c r="D171" s="215" t="s">
        <v>138</v>
      </c>
      <c r="E171" s="216" t="s">
        <v>333</v>
      </c>
      <c r="F171" s="217" t="s">
        <v>334</v>
      </c>
      <c r="G171" s="218" t="s">
        <v>160</v>
      </c>
      <c r="H171" s="219">
        <v>2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42</v>
      </c>
      <c r="O171" s="89"/>
      <c r="P171" s="225">
        <f>O171*H171</f>
        <v>0</v>
      </c>
      <c r="Q171" s="225">
        <v>0.0038</v>
      </c>
      <c r="R171" s="225">
        <f>Q171*H171</f>
        <v>0.0076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142</v>
      </c>
      <c r="AT171" s="227" t="s">
        <v>138</v>
      </c>
      <c r="AU171" s="227" t="s">
        <v>87</v>
      </c>
      <c r="AY171" s="15" t="s">
        <v>137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85</v>
      </c>
      <c r="BK171" s="228">
        <f>ROUND(I171*H171,2)</f>
        <v>0</v>
      </c>
      <c r="BL171" s="15" t="s">
        <v>142</v>
      </c>
      <c r="BM171" s="227" t="s">
        <v>796</v>
      </c>
    </row>
    <row r="172" s="2" customFormat="1" ht="21.75" customHeight="1">
      <c r="A172" s="36"/>
      <c r="B172" s="37"/>
      <c r="C172" s="215" t="s">
        <v>328</v>
      </c>
      <c r="D172" s="215" t="s">
        <v>138</v>
      </c>
      <c r="E172" s="216" t="s">
        <v>337</v>
      </c>
      <c r="F172" s="217" t="s">
        <v>338</v>
      </c>
      <c r="G172" s="218" t="s">
        <v>160</v>
      </c>
      <c r="H172" s="219">
        <v>5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42</v>
      </c>
      <c r="O172" s="89"/>
      <c r="P172" s="225">
        <f>O172*H172</f>
        <v>0</v>
      </c>
      <c r="Q172" s="225">
        <v>0.0076</v>
      </c>
      <c r="R172" s="225">
        <f>Q172*H172</f>
        <v>0.037999999999999999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142</v>
      </c>
      <c r="AT172" s="227" t="s">
        <v>138</v>
      </c>
      <c r="AU172" s="227" t="s">
        <v>87</v>
      </c>
      <c r="AY172" s="15" t="s">
        <v>137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85</v>
      </c>
      <c r="BK172" s="228">
        <f>ROUND(I172*H172,2)</f>
        <v>0</v>
      </c>
      <c r="BL172" s="15" t="s">
        <v>142</v>
      </c>
      <c r="BM172" s="227" t="s">
        <v>797</v>
      </c>
    </row>
    <row r="173" s="2" customFormat="1" ht="24.15" customHeight="1">
      <c r="A173" s="36"/>
      <c r="B173" s="37"/>
      <c r="C173" s="215" t="s">
        <v>332</v>
      </c>
      <c r="D173" s="215" t="s">
        <v>138</v>
      </c>
      <c r="E173" s="216" t="s">
        <v>350</v>
      </c>
      <c r="F173" s="217" t="s">
        <v>351</v>
      </c>
      <c r="G173" s="218" t="s">
        <v>141</v>
      </c>
      <c r="H173" s="219">
        <v>9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798</v>
      </c>
    </row>
    <row r="174" s="2" customFormat="1" ht="24.15" customHeight="1">
      <c r="A174" s="36"/>
      <c r="B174" s="37"/>
      <c r="C174" s="215" t="s">
        <v>336</v>
      </c>
      <c r="D174" s="215" t="s">
        <v>138</v>
      </c>
      <c r="E174" s="216" t="s">
        <v>354</v>
      </c>
      <c r="F174" s="217" t="s">
        <v>355</v>
      </c>
      <c r="G174" s="218" t="s">
        <v>141</v>
      </c>
      <c r="H174" s="219">
        <v>2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42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142</v>
      </c>
      <c r="AT174" s="227" t="s">
        <v>138</v>
      </c>
      <c r="AU174" s="227" t="s">
        <v>87</v>
      </c>
      <c r="AY174" s="15" t="s">
        <v>137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85</v>
      </c>
      <c r="BK174" s="228">
        <f>ROUND(I174*H174,2)</f>
        <v>0</v>
      </c>
      <c r="BL174" s="15" t="s">
        <v>142</v>
      </c>
      <c r="BM174" s="227" t="s">
        <v>799</v>
      </c>
    </row>
    <row r="175" s="2" customFormat="1" ht="21.75" customHeight="1">
      <c r="A175" s="36"/>
      <c r="B175" s="37"/>
      <c r="C175" s="215" t="s">
        <v>340</v>
      </c>
      <c r="D175" s="215" t="s">
        <v>138</v>
      </c>
      <c r="E175" s="216" t="s">
        <v>358</v>
      </c>
      <c r="F175" s="217" t="s">
        <v>359</v>
      </c>
      <c r="G175" s="218" t="s">
        <v>301</v>
      </c>
      <c r="H175" s="219">
        <v>3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42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142</v>
      </c>
      <c r="AT175" s="227" t="s">
        <v>138</v>
      </c>
      <c r="AU175" s="227" t="s">
        <v>87</v>
      </c>
      <c r="AY175" s="15" t="s">
        <v>137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85</v>
      </c>
      <c r="BK175" s="228">
        <f>ROUND(I175*H175,2)</f>
        <v>0</v>
      </c>
      <c r="BL175" s="15" t="s">
        <v>142</v>
      </c>
      <c r="BM175" s="227" t="s">
        <v>800</v>
      </c>
    </row>
    <row r="176" s="2" customFormat="1" ht="21.75" customHeight="1">
      <c r="A176" s="36"/>
      <c r="B176" s="37"/>
      <c r="C176" s="215" t="s">
        <v>345</v>
      </c>
      <c r="D176" s="215" t="s">
        <v>138</v>
      </c>
      <c r="E176" s="216" t="s">
        <v>366</v>
      </c>
      <c r="F176" s="217" t="s">
        <v>367</v>
      </c>
      <c r="G176" s="218" t="s">
        <v>301</v>
      </c>
      <c r="H176" s="219">
        <v>1.25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42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142</v>
      </c>
      <c r="AT176" s="227" t="s">
        <v>138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801</v>
      </c>
    </row>
    <row r="177" s="13" customFormat="1">
      <c r="A177" s="13"/>
      <c r="B177" s="242"/>
      <c r="C177" s="243"/>
      <c r="D177" s="244" t="s">
        <v>201</v>
      </c>
      <c r="E177" s="245" t="s">
        <v>1</v>
      </c>
      <c r="F177" s="246" t="s">
        <v>802</v>
      </c>
      <c r="G177" s="243"/>
      <c r="H177" s="247">
        <v>0.77000000000000002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201</v>
      </c>
      <c r="AU177" s="253" t="s">
        <v>87</v>
      </c>
      <c r="AV177" s="13" t="s">
        <v>87</v>
      </c>
      <c r="AW177" s="13" t="s">
        <v>32</v>
      </c>
      <c r="AX177" s="13" t="s">
        <v>77</v>
      </c>
      <c r="AY177" s="253" t="s">
        <v>137</v>
      </c>
    </row>
    <row r="178" s="13" customFormat="1">
      <c r="A178" s="13"/>
      <c r="B178" s="242"/>
      <c r="C178" s="243"/>
      <c r="D178" s="244" t="s">
        <v>201</v>
      </c>
      <c r="E178" s="245" t="s">
        <v>1</v>
      </c>
      <c r="F178" s="246" t="s">
        <v>803</v>
      </c>
      <c r="G178" s="243"/>
      <c r="H178" s="247">
        <v>0.47999999999999998</v>
      </c>
      <c r="I178" s="248"/>
      <c r="J178" s="243"/>
      <c r="K178" s="243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201</v>
      </c>
      <c r="AU178" s="253" t="s">
        <v>87</v>
      </c>
      <c r="AV178" s="13" t="s">
        <v>87</v>
      </c>
      <c r="AW178" s="13" t="s">
        <v>32</v>
      </c>
      <c r="AX178" s="13" t="s">
        <v>77</v>
      </c>
      <c r="AY178" s="253" t="s">
        <v>137</v>
      </c>
    </row>
    <row r="179" s="2" customFormat="1" ht="24.15" customHeight="1">
      <c r="A179" s="36"/>
      <c r="B179" s="37"/>
      <c r="C179" s="215" t="s">
        <v>349</v>
      </c>
      <c r="D179" s="215" t="s">
        <v>138</v>
      </c>
      <c r="E179" s="216" t="s">
        <v>373</v>
      </c>
      <c r="F179" s="217" t="s">
        <v>374</v>
      </c>
      <c r="G179" s="218" t="s">
        <v>301</v>
      </c>
      <c r="H179" s="219">
        <v>12.5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42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142</v>
      </c>
      <c r="AT179" s="227" t="s">
        <v>138</v>
      </c>
      <c r="AU179" s="227" t="s">
        <v>87</v>
      </c>
      <c r="AY179" s="15" t="s">
        <v>137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85</v>
      </c>
      <c r="BK179" s="228">
        <f>ROUND(I179*H179,2)</f>
        <v>0</v>
      </c>
      <c r="BL179" s="15" t="s">
        <v>142</v>
      </c>
      <c r="BM179" s="227" t="s">
        <v>804</v>
      </c>
    </row>
    <row r="180" s="13" customFormat="1">
      <c r="A180" s="13"/>
      <c r="B180" s="242"/>
      <c r="C180" s="243"/>
      <c r="D180" s="244" t="s">
        <v>201</v>
      </c>
      <c r="E180" s="245" t="s">
        <v>1</v>
      </c>
      <c r="F180" s="246" t="s">
        <v>805</v>
      </c>
      <c r="G180" s="243"/>
      <c r="H180" s="247">
        <v>12.5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201</v>
      </c>
      <c r="AU180" s="253" t="s">
        <v>87</v>
      </c>
      <c r="AV180" s="13" t="s">
        <v>87</v>
      </c>
      <c r="AW180" s="13" t="s">
        <v>32</v>
      </c>
      <c r="AX180" s="13" t="s">
        <v>85</v>
      </c>
      <c r="AY180" s="253" t="s">
        <v>137</v>
      </c>
    </row>
    <row r="181" s="2" customFormat="1" ht="16.5" customHeight="1">
      <c r="A181" s="36"/>
      <c r="B181" s="37"/>
      <c r="C181" s="215" t="s">
        <v>353</v>
      </c>
      <c r="D181" s="215" t="s">
        <v>138</v>
      </c>
      <c r="E181" s="216" t="s">
        <v>378</v>
      </c>
      <c r="F181" s="217" t="s">
        <v>379</v>
      </c>
      <c r="G181" s="218" t="s">
        <v>380</v>
      </c>
      <c r="H181" s="219">
        <v>2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42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142</v>
      </c>
      <c r="AT181" s="227" t="s">
        <v>138</v>
      </c>
      <c r="AU181" s="227" t="s">
        <v>87</v>
      </c>
      <c r="AY181" s="15" t="s">
        <v>137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85</v>
      </c>
      <c r="BK181" s="228">
        <f>ROUND(I181*H181,2)</f>
        <v>0</v>
      </c>
      <c r="BL181" s="15" t="s">
        <v>142</v>
      </c>
      <c r="BM181" s="227" t="s">
        <v>806</v>
      </c>
    </row>
    <row r="182" s="13" customFormat="1">
      <c r="A182" s="13"/>
      <c r="B182" s="242"/>
      <c r="C182" s="243"/>
      <c r="D182" s="244" t="s">
        <v>201</v>
      </c>
      <c r="E182" s="245" t="s">
        <v>1</v>
      </c>
      <c r="F182" s="246" t="s">
        <v>807</v>
      </c>
      <c r="G182" s="243"/>
      <c r="H182" s="247">
        <v>2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201</v>
      </c>
      <c r="AU182" s="253" t="s">
        <v>87</v>
      </c>
      <c r="AV182" s="13" t="s">
        <v>87</v>
      </c>
      <c r="AW182" s="13" t="s">
        <v>32</v>
      </c>
      <c r="AX182" s="13" t="s">
        <v>85</v>
      </c>
      <c r="AY182" s="253" t="s">
        <v>137</v>
      </c>
    </row>
    <row r="183" s="2" customFormat="1" ht="16.5" customHeight="1">
      <c r="A183" s="36"/>
      <c r="B183" s="37"/>
      <c r="C183" s="215" t="s">
        <v>357</v>
      </c>
      <c r="D183" s="215" t="s">
        <v>138</v>
      </c>
      <c r="E183" s="216" t="s">
        <v>384</v>
      </c>
      <c r="F183" s="217" t="s">
        <v>385</v>
      </c>
      <c r="G183" s="218" t="s">
        <v>291</v>
      </c>
      <c r="H183" s="219">
        <v>0.69999999999999996</v>
      </c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42</v>
      </c>
      <c r="O183" s="8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142</v>
      </c>
      <c r="AT183" s="227" t="s">
        <v>138</v>
      </c>
      <c r="AU183" s="227" t="s">
        <v>87</v>
      </c>
      <c r="AY183" s="15" t="s">
        <v>137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85</v>
      </c>
      <c r="BK183" s="228">
        <f>ROUND(I183*H183,2)</f>
        <v>0</v>
      </c>
      <c r="BL183" s="15" t="s">
        <v>142</v>
      </c>
      <c r="BM183" s="227" t="s">
        <v>808</v>
      </c>
    </row>
    <row r="184" s="2" customFormat="1" ht="21.75" customHeight="1">
      <c r="A184" s="36"/>
      <c r="B184" s="37"/>
      <c r="C184" s="215" t="s">
        <v>361</v>
      </c>
      <c r="D184" s="215" t="s">
        <v>138</v>
      </c>
      <c r="E184" s="216" t="s">
        <v>388</v>
      </c>
      <c r="F184" s="217" t="s">
        <v>389</v>
      </c>
      <c r="G184" s="218" t="s">
        <v>291</v>
      </c>
      <c r="H184" s="219">
        <v>8.4000000000000004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42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142</v>
      </c>
      <c r="AT184" s="227" t="s">
        <v>138</v>
      </c>
      <c r="AU184" s="227" t="s">
        <v>87</v>
      </c>
      <c r="AY184" s="15" t="s">
        <v>137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85</v>
      </c>
      <c r="BK184" s="228">
        <f>ROUND(I184*H184,2)</f>
        <v>0</v>
      </c>
      <c r="BL184" s="15" t="s">
        <v>142</v>
      </c>
      <c r="BM184" s="227" t="s">
        <v>809</v>
      </c>
    </row>
    <row r="185" s="13" customFormat="1">
      <c r="A185" s="13"/>
      <c r="B185" s="242"/>
      <c r="C185" s="243"/>
      <c r="D185" s="244" t="s">
        <v>201</v>
      </c>
      <c r="E185" s="245" t="s">
        <v>1</v>
      </c>
      <c r="F185" s="246" t="s">
        <v>810</v>
      </c>
      <c r="G185" s="243"/>
      <c r="H185" s="247">
        <v>8.4000000000000004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201</v>
      </c>
      <c r="AU185" s="253" t="s">
        <v>87</v>
      </c>
      <c r="AV185" s="13" t="s">
        <v>87</v>
      </c>
      <c r="AW185" s="13" t="s">
        <v>32</v>
      </c>
      <c r="AX185" s="13" t="s">
        <v>77</v>
      </c>
      <c r="AY185" s="253" t="s">
        <v>137</v>
      </c>
    </row>
    <row r="186" s="2" customFormat="1" ht="16.5" customHeight="1">
      <c r="A186" s="36"/>
      <c r="B186" s="37"/>
      <c r="C186" s="215" t="s">
        <v>387</v>
      </c>
      <c r="D186" s="215" t="s">
        <v>138</v>
      </c>
      <c r="E186" s="216" t="s">
        <v>270</v>
      </c>
      <c r="F186" s="217" t="s">
        <v>271</v>
      </c>
      <c r="G186" s="218" t="s">
        <v>259</v>
      </c>
      <c r="H186" s="254"/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811</v>
      </c>
    </row>
    <row r="187" s="12" customFormat="1" ht="22.8" customHeight="1">
      <c r="A187" s="12"/>
      <c r="B187" s="201"/>
      <c r="C187" s="202"/>
      <c r="D187" s="203" t="s">
        <v>76</v>
      </c>
      <c r="E187" s="229" t="s">
        <v>397</v>
      </c>
      <c r="F187" s="229" t="s">
        <v>398</v>
      </c>
      <c r="G187" s="202"/>
      <c r="H187" s="202"/>
      <c r="I187" s="205"/>
      <c r="J187" s="230">
        <f>BK187</f>
        <v>0</v>
      </c>
      <c r="K187" s="202"/>
      <c r="L187" s="207"/>
      <c r="M187" s="208"/>
      <c r="N187" s="209"/>
      <c r="O187" s="209"/>
      <c r="P187" s="210">
        <f>P188</f>
        <v>0</v>
      </c>
      <c r="Q187" s="209"/>
      <c r="R187" s="210">
        <f>R188</f>
        <v>0</v>
      </c>
      <c r="S187" s="209"/>
      <c r="T187" s="211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2" t="s">
        <v>146</v>
      </c>
      <c r="AT187" s="213" t="s">
        <v>76</v>
      </c>
      <c r="AU187" s="213" t="s">
        <v>85</v>
      </c>
      <c r="AY187" s="212" t="s">
        <v>137</v>
      </c>
      <c r="BK187" s="214">
        <f>BK188</f>
        <v>0</v>
      </c>
    </row>
    <row r="188" s="2" customFormat="1" ht="24.15" customHeight="1">
      <c r="A188" s="36"/>
      <c r="B188" s="37"/>
      <c r="C188" s="215" t="s">
        <v>365</v>
      </c>
      <c r="D188" s="215" t="s">
        <v>138</v>
      </c>
      <c r="E188" s="216" t="s">
        <v>400</v>
      </c>
      <c r="F188" s="217" t="s">
        <v>401</v>
      </c>
      <c r="G188" s="218" t="s">
        <v>402</v>
      </c>
      <c r="H188" s="219">
        <v>1</v>
      </c>
      <c r="I188" s="220"/>
      <c r="J188" s="221">
        <f>ROUND(I188*H188,2)</f>
        <v>0</v>
      </c>
      <c r="K188" s="222"/>
      <c r="L188" s="42"/>
      <c r="M188" s="255" t="s">
        <v>1</v>
      </c>
      <c r="N188" s="256" t="s">
        <v>42</v>
      </c>
      <c r="O188" s="257"/>
      <c r="P188" s="258">
        <f>O188*H188</f>
        <v>0</v>
      </c>
      <c r="Q188" s="258">
        <v>0</v>
      </c>
      <c r="R188" s="258">
        <f>Q188*H188</f>
        <v>0</v>
      </c>
      <c r="S188" s="258">
        <v>0</v>
      </c>
      <c r="T188" s="259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142</v>
      </c>
      <c r="AT188" s="227" t="s">
        <v>138</v>
      </c>
      <c r="AU188" s="227" t="s">
        <v>87</v>
      </c>
      <c r="AY188" s="15" t="s">
        <v>137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85</v>
      </c>
      <c r="BK188" s="228">
        <f>ROUND(I188*H188,2)</f>
        <v>0</v>
      </c>
      <c r="BL188" s="15" t="s">
        <v>142</v>
      </c>
      <c r="BM188" s="227" t="s">
        <v>812</v>
      </c>
    </row>
    <row r="189" s="2" customFormat="1" ht="6.96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sheet="1" autoFilter="0" formatColumns="0" formatRows="0" objects="1" scenarios="1" spinCount="100000" saltValue="ZHsx6X91xSoDtEUmUxuYUlH0xpn4Oi67KBf07Bn4izZsEJKHHYL014qq/dPP+GF1VsoC5/ri7drLljotCm9I+w==" hashValue="xwwB9gdBaKlE7Oqo1hzSqMUQVSshS8lrgrQwQJs9lNLDp2xAKcwKsqoqfJiohoGtNT2xBNrACuy0KLk7JnplPA==" algorithmName="SHA-512" password="CC35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813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ROUND(J123,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ROUND((SUM(BE123:BE215)),  2)</f>
        <v>0</v>
      </c>
      <c r="G33" s="36"/>
      <c r="H33" s="36"/>
      <c r="I33" s="153">
        <v>0.20999999999999999</v>
      </c>
      <c r="J33" s="152">
        <f>ROUND(((SUM(BE123:BE215))*I33),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ROUND((SUM(BF123:BF215)),  2)</f>
        <v>0</v>
      </c>
      <c r="G34" s="36"/>
      <c r="H34" s="36"/>
      <c r="I34" s="153">
        <v>0.14999999999999999</v>
      </c>
      <c r="J34" s="152">
        <f>ROUND(((SUM(BF123:BF215))*I34),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ROUND((SUM(BG123:BG215)),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ROUND((SUM(BH123:BH215)),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ROUND((SUM(BI123:BI215)),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P7 - SO 401.7 - Veřejné osvěltení přechod P7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541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3"/>
      <c r="C98" s="184"/>
      <c r="D98" s="185" t="s">
        <v>814</v>
      </c>
      <c r="E98" s="186"/>
      <c r="F98" s="186"/>
      <c r="G98" s="186"/>
      <c r="H98" s="186"/>
      <c r="I98" s="186"/>
      <c r="J98" s="187">
        <f>J125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7"/>
      <c r="C99" s="178"/>
      <c r="D99" s="179" t="s">
        <v>117</v>
      </c>
      <c r="E99" s="180"/>
      <c r="F99" s="180"/>
      <c r="G99" s="180"/>
      <c r="H99" s="180"/>
      <c r="I99" s="180"/>
      <c r="J99" s="181">
        <f>J134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7"/>
      <c r="C100" s="178"/>
      <c r="D100" s="179" t="s">
        <v>118</v>
      </c>
      <c r="E100" s="180"/>
      <c r="F100" s="180"/>
      <c r="G100" s="180"/>
      <c r="H100" s="180"/>
      <c r="I100" s="180"/>
      <c r="J100" s="181">
        <f>J136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3"/>
      <c r="C101" s="184"/>
      <c r="D101" s="185" t="s">
        <v>119</v>
      </c>
      <c r="E101" s="186"/>
      <c r="F101" s="186"/>
      <c r="G101" s="186"/>
      <c r="H101" s="186"/>
      <c r="I101" s="186"/>
      <c r="J101" s="187">
        <f>J137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3"/>
      <c r="C102" s="184"/>
      <c r="D102" s="185" t="s">
        <v>120</v>
      </c>
      <c r="E102" s="186"/>
      <c r="F102" s="186"/>
      <c r="G102" s="186"/>
      <c r="H102" s="186"/>
      <c r="I102" s="186"/>
      <c r="J102" s="187">
        <f>J178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3"/>
      <c r="C103" s="184"/>
      <c r="D103" s="185" t="s">
        <v>121</v>
      </c>
      <c r="E103" s="186"/>
      <c r="F103" s="186"/>
      <c r="G103" s="186"/>
      <c r="H103" s="186"/>
      <c r="I103" s="186"/>
      <c r="J103" s="187">
        <f>J214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6.96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="2" customFormat="1" ht="6.96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24.96" customHeight="1">
      <c r="A110" s="36"/>
      <c r="B110" s="37"/>
      <c r="C110" s="21" t="s">
        <v>122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172" t="str">
        <f>E7</f>
        <v>Mikulov, rekonstrukce chodníků a nasvětlení přechodů podél III/525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2" customHeight="1">
      <c r="A114" s="36"/>
      <c r="B114" s="37"/>
      <c r="C114" s="30" t="s">
        <v>110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6.5" customHeight="1">
      <c r="A115" s="36"/>
      <c r="B115" s="37"/>
      <c r="C115" s="38"/>
      <c r="D115" s="38"/>
      <c r="E115" s="74" t="str">
        <f>E9</f>
        <v>P7 - SO 401.7 - Veřejné osvěltení přechod P7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Mikulov</v>
      </c>
      <c r="G117" s="38"/>
      <c r="H117" s="38"/>
      <c r="I117" s="30" t="s">
        <v>22</v>
      </c>
      <c r="J117" s="77" t="str">
        <f>IF(J12="","",J12)</f>
        <v>25. 9. 2020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30" t="s">
        <v>30</v>
      </c>
      <c r="J119" s="34" t="str">
        <f>E21</f>
        <v>PK Sklenář s.r.o.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33</v>
      </c>
      <c r="J120" s="34" t="str">
        <f>E24</f>
        <v>Ing.Jiří Sklenář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0.32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11" customFormat="1" ht="29.28" customHeight="1">
      <c r="A122" s="189"/>
      <c r="B122" s="190"/>
      <c r="C122" s="191" t="s">
        <v>123</v>
      </c>
      <c r="D122" s="192" t="s">
        <v>62</v>
      </c>
      <c r="E122" s="192" t="s">
        <v>58</v>
      </c>
      <c r="F122" s="192" t="s">
        <v>59</v>
      </c>
      <c r="G122" s="192" t="s">
        <v>124</v>
      </c>
      <c r="H122" s="192" t="s">
        <v>125</v>
      </c>
      <c r="I122" s="192" t="s">
        <v>126</v>
      </c>
      <c r="J122" s="193" t="s">
        <v>114</v>
      </c>
      <c r="K122" s="194" t="s">
        <v>127</v>
      </c>
      <c r="L122" s="195"/>
      <c r="M122" s="98" t="s">
        <v>1</v>
      </c>
      <c r="N122" s="99" t="s">
        <v>41</v>
      </c>
      <c r="O122" s="99" t="s">
        <v>128</v>
      </c>
      <c r="P122" s="99" t="s">
        <v>129</v>
      </c>
      <c r="Q122" s="99" t="s">
        <v>130</v>
      </c>
      <c r="R122" s="99" t="s">
        <v>131</v>
      </c>
      <c r="S122" s="99" t="s">
        <v>132</v>
      </c>
      <c r="T122" s="100" t="s">
        <v>133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</row>
    <row r="123" s="2" customFormat="1" ht="22.8" customHeight="1">
      <c r="A123" s="36"/>
      <c r="B123" s="37"/>
      <c r="C123" s="105" t="s">
        <v>134</v>
      </c>
      <c r="D123" s="38"/>
      <c r="E123" s="38"/>
      <c r="F123" s="38"/>
      <c r="G123" s="38"/>
      <c r="H123" s="38"/>
      <c r="I123" s="38"/>
      <c r="J123" s="196">
        <f>BK123</f>
        <v>0</v>
      </c>
      <c r="K123" s="38"/>
      <c r="L123" s="42"/>
      <c r="M123" s="101"/>
      <c r="N123" s="197"/>
      <c r="O123" s="102"/>
      <c r="P123" s="198">
        <f>P124+P134+P136</f>
        <v>0</v>
      </c>
      <c r="Q123" s="102"/>
      <c r="R123" s="198">
        <f>R124+R134+R136</f>
        <v>9.6556058000000018</v>
      </c>
      <c r="S123" s="102"/>
      <c r="T123" s="199">
        <f>T124+T134+T136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116</v>
      </c>
      <c r="BK123" s="200">
        <f>BK124+BK134+BK136</f>
        <v>0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543</v>
      </c>
      <c r="F124" s="204" t="s">
        <v>543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</f>
        <v>0</v>
      </c>
      <c r="Q124" s="209"/>
      <c r="R124" s="210">
        <f>R125</f>
        <v>1.1077920000000001</v>
      </c>
      <c r="S124" s="209"/>
      <c r="T124" s="2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85</v>
      </c>
      <c r="AT124" s="213" t="s">
        <v>76</v>
      </c>
      <c r="AU124" s="213" t="s">
        <v>77</v>
      </c>
      <c r="AY124" s="212" t="s">
        <v>137</v>
      </c>
      <c r="BK124" s="214">
        <f>BK125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815</v>
      </c>
      <c r="F125" s="229" t="s">
        <v>816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SUM(P126:P133)</f>
        <v>0</v>
      </c>
      <c r="Q125" s="209"/>
      <c r="R125" s="210">
        <f>SUM(R126:R133)</f>
        <v>1.1077920000000001</v>
      </c>
      <c r="S125" s="209"/>
      <c r="T125" s="211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85</v>
      </c>
      <c r="AT125" s="213" t="s">
        <v>76</v>
      </c>
      <c r="AU125" s="213" t="s">
        <v>85</v>
      </c>
      <c r="AY125" s="212" t="s">
        <v>137</v>
      </c>
      <c r="BK125" s="214">
        <f>SUM(BK126:BK133)</f>
        <v>0</v>
      </c>
    </row>
    <row r="126" s="2" customFormat="1" ht="16.5" customHeight="1">
      <c r="A126" s="36"/>
      <c r="B126" s="37"/>
      <c r="C126" s="215" t="s">
        <v>85</v>
      </c>
      <c r="D126" s="215" t="s">
        <v>138</v>
      </c>
      <c r="E126" s="216" t="s">
        <v>550</v>
      </c>
      <c r="F126" s="217" t="s">
        <v>551</v>
      </c>
      <c r="G126" s="218" t="s">
        <v>291</v>
      </c>
      <c r="H126" s="219">
        <v>3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157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157</v>
      </c>
      <c r="BM126" s="227" t="s">
        <v>817</v>
      </c>
    </row>
    <row r="127" s="13" customFormat="1">
      <c r="A127" s="13"/>
      <c r="B127" s="242"/>
      <c r="C127" s="243"/>
      <c r="D127" s="244" t="s">
        <v>201</v>
      </c>
      <c r="E127" s="245" t="s">
        <v>1</v>
      </c>
      <c r="F127" s="246" t="s">
        <v>818</v>
      </c>
      <c r="G127" s="243"/>
      <c r="H127" s="247">
        <v>3</v>
      </c>
      <c r="I127" s="248"/>
      <c r="J127" s="243"/>
      <c r="K127" s="243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201</v>
      </c>
      <c r="AU127" s="253" t="s">
        <v>87</v>
      </c>
      <c r="AV127" s="13" t="s">
        <v>87</v>
      </c>
      <c r="AW127" s="13" t="s">
        <v>32</v>
      </c>
      <c r="AX127" s="13" t="s">
        <v>85</v>
      </c>
      <c r="AY127" s="253" t="s">
        <v>137</v>
      </c>
    </row>
    <row r="128" s="2" customFormat="1" ht="24.15" customHeight="1">
      <c r="A128" s="36"/>
      <c r="B128" s="37"/>
      <c r="C128" s="215" t="s">
        <v>87</v>
      </c>
      <c r="D128" s="215" t="s">
        <v>138</v>
      </c>
      <c r="E128" s="216" t="s">
        <v>819</v>
      </c>
      <c r="F128" s="217" t="s">
        <v>820</v>
      </c>
      <c r="G128" s="218" t="s">
        <v>291</v>
      </c>
      <c r="H128" s="219">
        <v>4.2000000000000002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42</v>
      </c>
      <c r="O128" s="89"/>
      <c r="P128" s="225">
        <f>O128*H128</f>
        <v>0</v>
      </c>
      <c r="Q128" s="225">
        <v>0.26375999999999999</v>
      </c>
      <c r="R128" s="225">
        <f>Q128*H128</f>
        <v>1.1077920000000001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157</v>
      </c>
      <c r="AT128" s="227" t="s">
        <v>138</v>
      </c>
      <c r="AU128" s="227" t="s">
        <v>87</v>
      </c>
      <c r="AY128" s="15" t="s">
        <v>137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85</v>
      </c>
      <c r="BK128" s="228">
        <f>ROUND(I128*H128,2)</f>
        <v>0</v>
      </c>
      <c r="BL128" s="15" t="s">
        <v>157</v>
      </c>
      <c r="BM128" s="227" t="s">
        <v>821</v>
      </c>
    </row>
    <row r="129" s="13" customFormat="1">
      <c r="A129" s="13"/>
      <c r="B129" s="242"/>
      <c r="C129" s="243"/>
      <c r="D129" s="244" t="s">
        <v>201</v>
      </c>
      <c r="E129" s="245" t="s">
        <v>1</v>
      </c>
      <c r="F129" s="246" t="s">
        <v>822</v>
      </c>
      <c r="G129" s="243"/>
      <c r="H129" s="247">
        <v>4.2000000000000002</v>
      </c>
      <c r="I129" s="248"/>
      <c r="J129" s="243"/>
      <c r="K129" s="243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201</v>
      </c>
      <c r="AU129" s="253" t="s">
        <v>87</v>
      </c>
      <c r="AV129" s="13" t="s">
        <v>87</v>
      </c>
      <c r="AW129" s="13" t="s">
        <v>32</v>
      </c>
      <c r="AX129" s="13" t="s">
        <v>85</v>
      </c>
      <c r="AY129" s="253" t="s">
        <v>137</v>
      </c>
    </row>
    <row r="130" s="2" customFormat="1" ht="24.15" customHeight="1">
      <c r="A130" s="36"/>
      <c r="B130" s="37"/>
      <c r="C130" s="215" t="s">
        <v>146</v>
      </c>
      <c r="D130" s="215" t="s">
        <v>138</v>
      </c>
      <c r="E130" s="216" t="s">
        <v>823</v>
      </c>
      <c r="F130" s="217" t="s">
        <v>824</v>
      </c>
      <c r="G130" s="218" t="s">
        <v>291</v>
      </c>
      <c r="H130" s="219">
        <v>3</v>
      </c>
      <c r="I130" s="220"/>
      <c r="J130" s="221">
        <f>ROUND(I130*H130,2)</f>
        <v>0</v>
      </c>
      <c r="K130" s="222"/>
      <c r="L130" s="42"/>
      <c r="M130" s="223" t="s">
        <v>1</v>
      </c>
      <c r="N130" s="224" t="s">
        <v>42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157</v>
      </c>
      <c r="AT130" s="227" t="s">
        <v>138</v>
      </c>
      <c r="AU130" s="227" t="s">
        <v>87</v>
      </c>
      <c r="AY130" s="15" t="s">
        <v>137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85</v>
      </c>
      <c r="BK130" s="228">
        <f>ROUND(I130*H130,2)</f>
        <v>0</v>
      </c>
      <c r="BL130" s="15" t="s">
        <v>157</v>
      </c>
      <c r="BM130" s="227" t="s">
        <v>825</v>
      </c>
    </row>
    <row r="131" s="13" customFormat="1">
      <c r="A131" s="13"/>
      <c r="B131" s="242"/>
      <c r="C131" s="243"/>
      <c r="D131" s="244" t="s">
        <v>201</v>
      </c>
      <c r="E131" s="245" t="s">
        <v>1</v>
      </c>
      <c r="F131" s="246" t="s">
        <v>818</v>
      </c>
      <c r="G131" s="243"/>
      <c r="H131" s="247">
        <v>3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201</v>
      </c>
      <c r="AU131" s="253" t="s">
        <v>87</v>
      </c>
      <c r="AV131" s="13" t="s">
        <v>87</v>
      </c>
      <c r="AW131" s="13" t="s">
        <v>32</v>
      </c>
      <c r="AX131" s="13" t="s">
        <v>85</v>
      </c>
      <c r="AY131" s="253" t="s">
        <v>137</v>
      </c>
    </row>
    <row r="132" s="2" customFormat="1" ht="24.15" customHeight="1">
      <c r="A132" s="36"/>
      <c r="B132" s="37"/>
      <c r="C132" s="215" t="s">
        <v>157</v>
      </c>
      <c r="D132" s="215" t="s">
        <v>138</v>
      </c>
      <c r="E132" s="216" t="s">
        <v>826</v>
      </c>
      <c r="F132" s="217" t="s">
        <v>827</v>
      </c>
      <c r="G132" s="218" t="s">
        <v>291</v>
      </c>
      <c r="H132" s="219">
        <v>5.4000000000000004</v>
      </c>
      <c r="I132" s="220"/>
      <c r="J132" s="221">
        <f>ROUND(I132*H132,2)</f>
        <v>0</v>
      </c>
      <c r="K132" s="222"/>
      <c r="L132" s="42"/>
      <c r="M132" s="223" t="s">
        <v>1</v>
      </c>
      <c r="N132" s="224" t="s">
        <v>42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157</v>
      </c>
      <c r="AT132" s="227" t="s">
        <v>138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157</v>
      </c>
      <c r="BM132" s="227" t="s">
        <v>828</v>
      </c>
    </row>
    <row r="133" s="13" customFormat="1">
      <c r="A133" s="13"/>
      <c r="B133" s="242"/>
      <c r="C133" s="243"/>
      <c r="D133" s="244" t="s">
        <v>201</v>
      </c>
      <c r="E133" s="245" t="s">
        <v>1</v>
      </c>
      <c r="F133" s="246" t="s">
        <v>829</v>
      </c>
      <c r="G133" s="243"/>
      <c r="H133" s="247">
        <v>5.4000000000000004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201</v>
      </c>
      <c r="AU133" s="253" t="s">
        <v>87</v>
      </c>
      <c r="AV133" s="13" t="s">
        <v>87</v>
      </c>
      <c r="AW133" s="13" t="s">
        <v>32</v>
      </c>
      <c r="AX133" s="13" t="s">
        <v>85</v>
      </c>
      <c r="AY133" s="253" t="s">
        <v>137</v>
      </c>
    </row>
    <row r="134" s="12" customFormat="1" ht="25.92" customHeight="1">
      <c r="A134" s="12"/>
      <c r="B134" s="201"/>
      <c r="C134" s="202"/>
      <c r="D134" s="203" t="s">
        <v>76</v>
      </c>
      <c r="E134" s="204" t="s">
        <v>135</v>
      </c>
      <c r="F134" s="204" t="s">
        <v>136</v>
      </c>
      <c r="G134" s="202"/>
      <c r="H134" s="202"/>
      <c r="I134" s="205"/>
      <c r="J134" s="206">
        <f>BK134</f>
        <v>0</v>
      </c>
      <c r="K134" s="202"/>
      <c r="L134" s="207"/>
      <c r="M134" s="208"/>
      <c r="N134" s="209"/>
      <c r="O134" s="209"/>
      <c r="P134" s="210">
        <f>P135</f>
        <v>0</v>
      </c>
      <c r="Q134" s="209"/>
      <c r="R134" s="210">
        <f>R135</f>
        <v>0</v>
      </c>
      <c r="S134" s="209"/>
      <c r="T134" s="21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87</v>
      </c>
      <c r="AT134" s="213" t="s">
        <v>76</v>
      </c>
      <c r="AU134" s="213" t="s">
        <v>77</v>
      </c>
      <c r="AY134" s="212" t="s">
        <v>137</v>
      </c>
      <c r="BK134" s="214">
        <f>BK135</f>
        <v>0</v>
      </c>
    </row>
    <row r="135" s="2" customFormat="1" ht="24.15" customHeight="1">
      <c r="A135" s="36"/>
      <c r="B135" s="37"/>
      <c r="C135" s="215" t="s">
        <v>162</v>
      </c>
      <c r="D135" s="215" t="s">
        <v>138</v>
      </c>
      <c r="E135" s="216" t="s">
        <v>139</v>
      </c>
      <c r="F135" s="217" t="s">
        <v>140</v>
      </c>
      <c r="G135" s="218" t="s">
        <v>141</v>
      </c>
      <c r="H135" s="219">
        <v>35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42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142</v>
      </c>
      <c r="AT135" s="227" t="s">
        <v>138</v>
      </c>
      <c r="AU135" s="227" t="s">
        <v>85</v>
      </c>
      <c r="AY135" s="15" t="s">
        <v>137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85</v>
      </c>
      <c r="BK135" s="228">
        <f>ROUND(I135*H135,2)</f>
        <v>0</v>
      </c>
      <c r="BL135" s="15" t="s">
        <v>142</v>
      </c>
      <c r="BM135" s="227" t="s">
        <v>830</v>
      </c>
    </row>
    <row r="136" s="12" customFormat="1" ht="25.92" customHeight="1">
      <c r="A136" s="12"/>
      <c r="B136" s="201"/>
      <c r="C136" s="202"/>
      <c r="D136" s="203" t="s">
        <v>76</v>
      </c>
      <c r="E136" s="204" t="s">
        <v>144</v>
      </c>
      <c r="F136" s="204" t="s">
        <v>145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P137+P178+P214</f>
        <v>0</v>
      </c>
      <c r="Q136" s="209"/>
      <c r="R136" s="210">
        <f>R137+R178+R214</f>
        <v>8.5478138000000019</v>
      </c>
      <c r="S136" s="209"/>
      <c r="T136" s="211">
        <f>T137+T178+T214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146</v>
      </c>
      <c r="AT136" s="213" t="s">
        <v>76</v>
      </c>
      <c r="AU136" s="213" t="s">
        <v>77</v>
      </c>
      <c r="AY136" s="212" t="s">
        <v>137</v>
      </c>
      <c r="BK136" s="214">
        <f>BK137+BK178+BK214</f>
        <v>0</v>
      </c>
    </row>
    <row r="137" s="12" customFormat="1" ht="22.8" customHeight="1">
      <c r="A137" s="12"/>
      <c r="B137" s="201"/>
      <c r="C137" s="202"/>
      <c r="D137" s="203" t="s">
        <v>76</v>
      </c>
      <c r="E137" s="229" t="s">
        <v>147</v>
      </c>
      <c r="F137" s="229" t="s">
        <v>148</v>
      </c>
      <c r="G137" s="202"/>
      <c r="H137" s="202"/>
      <c r="I137" s="205"/>
      <c r="J137" s="230">
        <f>BK137</f>
        <v>0</v>
      </c>
      <c r="K137" s="202"/>
      <c r="L137" s="207"/>
      <c r="M137" s="208"/>
      <c r="N137" s="209"/>
      <c r="O137" s="209"/>
      <c r="P137" s="210">
        <f>SUM(P138:P177)</f>
        <v>0</v>
      </c>
      <c r="Q137" s="209"/>
      <c r="R137" s="210">
        <f>SUM(R138:R177)</f>
        <v>0.087312000000000001</v>
      </c>
      <c r="S137" s="209"/>
      <c r="T137" s="211">
        <f>SUM(T138:T177)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146</v>
      </c>
      <c r="AT137" s="213" t="s">
        <v>76</v>
      </c>
      <c r="AU137" s="213" t="s">
        <v>85</v>
      </c>
      <c r="AY137" s="212" t="s">
        <v>137</v>
      </c>
      <c r="BK137" s="214">
        <f>SUM(BK138:BK177)</f>
        <v>0</v>
      </c>
    </row>
    <row r="138" s="2" customFormat="1" ht="24.15" customHeight="1">
      <c r="A138" s="36"/>
      <c r="B138" s="37"/>
      <c r="C138" s="215" t="s">
        <v>166</v>
      </c>
      <c r="D138" s="215" t="s">
        <v>138</v>
      </c>
      <c r="E138" s="216" t="s">
        <v>149</v>
      </c>
      <c r="F138" s="217" t="s">
        <v>150</v>
      </c>
      <c r="G138" s="218" t="s">
        <v>141</v>
      </c>
      <c r="H138" s="219">
        <v>38</v>
      </c>
      <c r="I138" s="220"/>
      <c r="J138" s="221">
        <f>ROUND(I138*H138,2)</f>
        <v>0</v>
      </c>
      <c r="K138" s="222"/>
      <c r="L138" s="42"/>
      <c r="M138" s="223" t="s">
        <v>1</v>
      </c>
      <c r="N138" s="224" t="s">
        <v>42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142</v>
      </c>
      <c r="AT138" s="227" t="s">
        <v>138</v>
      </c>
      <c r="AU138" s="227" t="s">
        <v>87</v>
      </c>
      <c r="AY138" s="15" t="s">
        <v>137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85</v>
      </c>
      <c r="BK138" s="228">
        <f>ROUND(I138*H138,2)</f>
        <v>0</v>
      </c>
      <c r="BL138" s="15" t="s">
        <v>142</v>
      </c>
      <c r="BM138" s="227" t="s">
        <v>831</v>
      </c>
    </row>
    <row r="139" s="2" customFormat="1" ht="24.15" customHeight="1">
      <c r="A139" s="36"/>
      <c r="B139" s="37"/>
      <c r="C139" s="231" t="s">
        <v>171</v>
      </c>
      <c r="D139" s="231" t="s">
        <v>144</v>
      </c>
      <c r="E139" s="232" t="s">
        <v>152</v>
      </c>
      <c r="F139" s="233" t="s">
        <v>153</v>
      </c>
      <c r="G139" s="234" t="s">
        <v>141</v>
      </c>
      <c r="H139" s="235">
        <v>35</v>
      </c>
      <c r="I139" s="236"/>
      <c r="J139" s="237">
        <f>ROUND(I139*H139,2)</f>
        <v>0</v>
      </c>
      <c r="K139" s="238"/>
      <c r="L139" s="239"/>
      <c r="M139" s="240" t="s">
        <v>1</v>
      </c>
      <c r="N139" s="241" t="s">
        <v>42</v>
      </c>
      <c r="O139" s="89"/>
      <c r="P139" s="225">
        <f>O139*H139</f>
        <v>0</v>
      </c>
      <c r="Q139" s="225">
        <v>0.00035</v>
      </c>
      <c r="R139" s="225">
        <f>Q139*H139</f>
        <v>0.012250000000000001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154</v>
      </c>
      <c r="AT139" s="227" t="s">
        <v>144</v>
      </c>
      <c r="AU139" s="227" t="s">
        <v>87</v>
      </c>
      <c r="AY139" s="15" t="s">
        <v>137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85</v>
      </c>
      <c r="BK139" s="228">
        <f>ROUND(I139*H139,2)</f>
        <v>0</v>
      </c>
      <c r="BL139" s="15" t="s">
        <v>155</v>
      </c>
      <c r="BM139" s="227" t="s">
        <v>832</v>
      </c>
    </row>
    <row r="140" s="2" customFormat="1" ht="33" customHeight="1">
      <c r="A140" s="36"/>
      <c r="B140" s="37"/>
      <c r="C140" s="215" t="s">
        <v>175</v>
      </c>
      <c r="D140" s="215" t="s">
        <v>138</v>
      </c>
      <c r="E140" s="216" t="s">
        <v>158</v>
      </c>
      <c r="F140" s="217" t="s">
        <v>159</v>
      </c>
      <c r="G140" s="218" t="s">
        <v>160</v>
      </c>
      <c r="H140" s="219">
        <v>4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42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142</v>
      </c>
      <c r="AT140" s="227" t="s">
        <v>138</v>
      </c>
      <c r="AU140" s="227" t="s">
        <v>87</v>
      </c>
      <c r="AY140" s="15" t="s">
        <v>137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85</v>
      </c>
      <c r="BK140" s="228">
        <f>ROUND(I140*H140,2)</f>
        <v>0</v>
      </c>
      <c r="BL140" s="15" t="s">
        <v>142</v>
      </c>
      <c r="BM140" s="227" t="s">
        <v>833</v>
      </c>
    </row>
    <row r="141" s="2" customFormat="1" ht="24.15" customHeight="1">
      <c r="A141" s="36"/>
      <c r="B141" s="37"/>
      <c r="C141" s="215" t="s">
        <v>181</v>
      </c>
      <c r="D141" s="215" t="s">
        <v>138</v>
      </c>
      <c r="E141" s="216" t="s">
        <v>163</v>
      </c>
      <c r="F141" s="217" t="s">
        <v>164</v>
      </c>
      <c r="G141" s="218" t="s">
        <v>160</v>
      </c>
      <c r="H141" s="219">
        <v>2</v>
      </c>
      <c r="I141" s="220"/>
      <c r="J141" s="221">
        <f>ROUND(I141*H141,2)</f>
        <v>0</v>
      </c>
      <c r="K141" s="222"/>
      <c r="L141" s="42"/>
      <c r="M141" s="223" t="s">
        <v>1</v>
      </c>
      <c r="N141" s="224" t="s">
        <v>42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142</v>
      </c>
      <c r="AT141" s="227" t="s">
        <v>138</v>
      </c>
      <c r="AU141" s="227" t="s">
        <v>87</v>
      </c>
      <c r="AY141" s="15" t="s">
        <v>137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85</v>
      </c>
      <c r="BK141" s="228">
        <f>ROUND(I141*H141,2)</f>
        <v>0</v>
      </c>
      <c r="BL141" s="15" t="s">
        <v>142</v>
      </c>
      <c r="BM141" s="227" t="s">
        <v>834</v>
      </c>
    </row>
    <row r="142" s="2" customFormat="1" ht="24.15" customHeight="1">
      <c r="A142" s="36"/>
      <c r="B142" s="37"/>
      <c r="C142" s="231" t="s">
        <v>185</v>
      </c>
      <c r="D142" s="231" t="s">
        <v>144</v>
      </c>
      <c r="E142" s="232" t="s">
        <v>167</v>
      </c>
      <c r="F142" s="233" t="s">
        <v>168</v>
      </c>
      <c r="G142" s="234" t="s">
        <v>160</v>
      </c>
      <c r="H142" s="235">
        <v>2</v>
      </c>
      <c r="I142" s="236"/>
      <c r="J142" s="237">
        <f>ROUND(I142*H142,2)</f>
        <v>0</v>
      </c>
      <c r="K142" s="238"/>
      <c r="L142" s="239"/>
      <c r="M142" s="240" t="s">
        <v>1</v>
      </c>
      <c r="N142" s="241" t="s">
        <v>42</v>
      </c>
      <c r="O142" s="89"/>
      <c r="P142" s="225">
        <f>O142*H142</f>
        <v>0</v>
      </c>
      <c r="Q142" s="225">
        <v>0.0074999999999999997</v>
      </c>
      <c r="R142" s="225">
        <f>Q142*H142</f>
        <v>0.014999999999999999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169</v>
      </c>
      <c r="AT142" s="227" t="s">
        <v>144</v>
      </c>
      <c r="AU142" s="227" t="s">
        <v>87</v>
      </c>
      <c r="AY142" s="15" t="s">
        <v>137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85</v>
      </c>
      <c r="BK142" s="228">
        <f>ROUND(I142*H142,2)</f>
        <v>0</v>
      </c>
      <c r="BL142" s="15" t="s">
        <v>169</v>
      </c>
      <c r="BM142" s="227" t="s">
        <v>835</v>
      </c>
    </row>
    <row r="143" s="2" customFormat="1" ht="24.15" customHeight="1">
      <c r="A143" s="36"/>
      <c r="B143" s="37"/>
      <c r="C143" s="215" t="s">
        <v>189</v>
      </c>
      <c r="D143" s="215" t="s">
        <v>138</v>
      </c>
      <c r="E143" s="216" t="s">
        <v>172</v>
      </c>
      <c r="F143" s="217" t="s">
        <v>173</v>
      </c>
      <c r="G143" s="218" t="s">
        <v>160</v>
      </c>
      <c r="H143" s="219">
        <v>2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42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142</v>
      </c>
      <c r="AT143" s="227" t="s">
        <v>138</v>
      </c>
      <c r="AU143" s="227" t="s">
        <v>87</v>
      </c>
      <c r="AY143" s="15" t="s">
        <v>137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85</v>
      </c>
      <c r="BK143" s="228">
        <f>ROUND(I143*H143,2)</f>
        <v>0</v>
      </c>
      <c r="BL143" s="15" t="s">
        <v>142</v>
      </c>
      <c r="BM143" s="227" t="s">
        <v>836</v>
      </c>
    </row>
    <row r="144" s="2" customFormat="1" ht="24.15" customHeight="1">
      <c r="A144" s="36"/>
      <c r="B144" s="37"/>
      <c r="C144" s="231" t="s">
        <v>193</v>
      </c>
      <c r="D144" s="231" t="s">
        <v>144</v>
      </c>
      <c r="E144" s="232" t="s">
        <v>176</v>
      </c>
      <c r="F144" s="233" t="s">
        <v>177</v>
      </c>
      <c r="G144" s="234" t="s">
        <v>178</v>
      </c>
      <c r="H144" s="235">
        <v>2</v>
      </c>
      <c r="I144" s="236"/>
      <c r="J144" s="237">
        <f>ROUND(I144*H144,2)</f>
        <v>0</v>
      </c>
      <c r="K144" s="238"/>
      <c r="L144" s="239"/>
      <c r="M144" s="240" t="s">
        <v>1</v>
      </c>
      <c r="N144" s="241" t="s">
        <v>42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179</v>
      </c>
      <c r="AT144" s="227" t="s">
        <v>144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142</v>
      </c>
      <c r="BM144" s="227" t="s">
        <v>837</v>
      </c>
    </row>
    <row r="145" s="2" customFormat="1" ht="16.5" customHeight="1">
      <c r="A145" s="36"/>
      <c r="B145" s="37"/>
      <c r="C145" s="215" t="s">
        <v>203</v>
      </c>
      <c r="D145" s="215" t="s">
        <v>138</v>
      </c>
      <c r="E145" s="216" t="s">
        <v>564</v>
      </c>
      <c r="F145" s="217" t="s">
        <v>565</v>
      </c>
      <c r="G145" s="218" t="s">
        <v>291</v>
      </c>
      <c r="H145" s="219">
        <v>0.35699999999999998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42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142</v>
      </c>
      <c r="AT145" s="227" t="s">
        <v>138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838</v>
      </c>
    </row>
    <row r="146" s="13" customFormat="1">
      <c r="A146" s="13"/>
      <c r="B146" s="242"/>
      <c r="C146" s="243"/>
      <c r="D146" s="244" t="s">
        <v>201</v>
      </c>
      <c r="E146" s="245" t="s">
        <v>1</v>
      </c>
      <c r="F146" s="246" t="s">
        <v>839</v>
      </c>
      <c r="G146" s="243"/>
      <c r="H146" s="247">
        <v>0.106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201</v>
      </c>
      <c r="AU146" s="253" t="s">
        <v>87</v>
      </c>
      <c r="AV146" s="13" t="s">
        <v>87</v>
      </c>
      <c r="AW146" s="13" t="s">
        <v>32</v>
      </c>
      <c r="AX146" s="13" t="s">
        <v>77</v>
      </c>
      <c r="AY146" s="253" t="s">
        <v>137</v>
      </c>
    </row>
    <row r="147" s="13" customFormat="1">
      <c r="A147" s="13"/>
      <c r="B147" s="242"/>
      <c r="C147" s="243"/>
      <c r="D147" s="244" t="s">
        <v>201</v>
      </c>
      <c r="E147" s="245" t="s">
        <v>1</v>
      </c>
      <c r="F147" s="246" t="s">
        <v>840</v>
      </c>
      <c r="G147" s="243"/>
      <c r="H147" s="247">
        <v>0.251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201</v>
      </c>
      <c r="AU147" s="253" t="s">
        <v>87</v>
      </c>
      <c r="AV147" s="13" t="s">
        <v>87</v>
      </c>
      <c r="AW147" s="13" t="s">
        <v>32</v>
      </c>
      <c r="AX147" s="13" t="s">
        <v>77</v>
      </c>
      <c r="AY147" s="253" t="s">
        <v>137</v>
      </c>
    </row>
    <row r="148" s="2" customFormat="1" ht="16.5" customHeight="1">
      <c r="A148" s="36"/>
      <c r="B148" s="37"/>
      <c r="C148" s="231" t="s">
        <v>8</v>
      </c>
      <c r="D148" s="231" t="s">
        <v>144</v>
      </c>
      <c r="E148" s="232" t="s">
        <v>569</v>
      </c>
      <c r="F148" s="233" t="s">
        <v>570</v>
      </c>
      <c r="G148" s="234" t="s">
        <v>571</v>
      </c>
      <c r="H148" s="235">
        <v>10.710000000000001</v>
      </c>
      <c r="I148" s="236"/>
      <c r="J148" s="237">
        <f>ROUND(I148*H148,2)</f>
        <v>0</v>
      </c>
      <c r="K148" s="238"/>
      <c r="L148" s="239"/>
      <c r="M148" s="240" t="s">
        <v>1</v>
      </c>
      <c r="N148" s="241" t="s">
        <v>42</v>
      </c>
      <c r="O148" s="89"/>
      <c r="P148" s="225">
        <f>O148*H148</f>
        <v>0</v>
      </c>
      <c r="Q148" s="225">
        <v>0.0011999999999999999</v>
      </c>
      <c r="R148" s="225">
        <f>Q148*H148</f>
        <v>0.012852000000000001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169</v>
      </c>
      <c r="AT148" s="227" t="s">
        <v>144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169</v>
      </c>
      <c r="BM148" s="227" t="s">
        <v>841</v>
      </c>
    </row>
    <row r="149" s="13" customFormat="1">
      <c r="A149" s="13"/>
      <c r="B149" s="242"/>
      <c r="C149" s="243"/>
      <c r="D149" s="244" t="s">
        <v>201</v>
      </c>
      <c r="E149" s="245" t="s">
        <v>1</v>
      </c>
      <c r="F149" s="246" t="s">
        <v>842</v>
      </c>
      <c r="G149" s="243"/>
      <c r="H149" s="247">
        <v>10.710000000000001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201</v>
      </c>
      <c r="AU149" s="253" t="s">
        <v>87</v>
      </c>
      <c r="AV149" s="13" t="s">
        <v>87</v>
      </c>
      <c r="AW149" s="13" t="s">
        <v>32</v>
      </c>
      <c r="AX149" s="13" t="s">
        <v>85</v>
      </c>
      <c r="AY149" s="253" t="s">
        <v>137</v>
      </c>
    </row>
    <row r="150" s="2" customFormat="1" ht="24.15" customHeight="1">
      <c r="A150" s="36"/>
      <c r="B150" s="37"/>
      <c r="C150" s="215" t="s">
        <v>155</v>
      </c>
      <c r="D150" s="215" t="s">
        <v>138</v>
      </c>
      <c r="E150" s="216" t="s">
        <v>182</v>
      </c>
      <c r="F150" s="217" t="s">
        <v>183</v>
      </c>
      <c r="G150" s="218" t="s">
        <v>160</v>
      </c>
      <c r="H150" s="219">
        <v>2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42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142</v>
      </c>
      <c r="AT150" s="227" t="s">
        <v>138</v>
      </c>
      <c r="AU150" s="227" t="s">
        <v>87</v>
      </c>
      <c r="AY150" s="15" t="s">
        <v>137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85</v>
      </c>
      <c r="BK150" s="228">
        <f>ROUND(I150*H150,2)</f>
        <v>0</v>
      </c>
      <c r="BL150" s="15" t="s">
        <v>142</v>
      </c>
      <c r="BM150" s="227" t="s">
        <v>843</v>
      </c>
    </row>
    <row r="151" s="2" customFormat="1" ht="24.15" customHeight="1">
      <c r="A151" s="36"/>
      <c r="B151" s="37"/>
      <c r="C151" s="231" t="s">
        <v>217</v>
      </c>
      <c r="D151" s="231" t="s">
        <v>144</v>
      </c>
      <c r="E151" s="232" t="s">
        <v>414</v>
      </c>
      <c r="F151" s="233" t="s">
        <v>844</v>
      </c>
      <c r="G151" s="234" t="s">
        <v>178</v>
      </c>
      <c r="H151" s="235">
        <v>1</v>
      </c>
      <c r="I151" s="236"/>
      <c r="J151" s="237">
        <f>ROUND(I151*H151,2)</f>
        <v>0</v>
      </c>
      <c r="K151" s="238"/>
      <c r="L151" s="239"/>
      <c r="M151" s="240" t="s">
        <v>1</v>
      </c>
      <c r="N151" s="241" t="s">
        <v>42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169</v>
      </c>
      <c r="AT151" s="227" t="s">
        <v>144</v>
      </c>
      <c r="AU151" s="227" t="s">
        <v>87</v>
      </c>
      <c r="AY151" s="15" t="s">
        <v>137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85</v>
      </c>
      <c r="BK151" s="228">
        <f>ROUND(I151*H151,2)</f>
        <v>0</v>
      </c>
      <c r="BL151" s="15" t="s">
        <v>169</v>
      </c>
      <c r="BM151" s="227" t="s">
        <v>845</v>
      </c>
    </row>
    <row r="152" s="2" customFormat="1" ht="24.15" customHeight="1">
      <c r="A152" s="36"/>
      <c r="B152" s="37"/>
      <c r="C152" s="231" t="s">
        <v>221</v>
      </c>
      <c r="D152" s="231" t="s">
        <v>144</v>
      </c>
      <c r="E152" s="232" t="s">
        <v>761</v>
      </c>
      <c r="F152" s="233" t="s">
        <v>846</v>
      </c>
      <c r="G152" s="234" t="s">
        <v>178</v>
      </c>
      <c r="H152" s="235">
        <v>1</v>
      </c>
      <c r="I152" s="236"/>
      <c r="J152" s="237">
        <f>ROUND(I152*H152,2)</f>
        <v>0</v>
      </c>
      <c r="K152" s="238"/>
      <c r="L152" s="239"/>
      <c r="M152" s="240" t="s">
        <v>1</v>
      </c>
      <c r="N152" s="241" t="s">
        <v>42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179</v>
      </c>
      <c r="AT152" s="227" t="s">
        <v>144</v>
      </c>
      <c r="AU152" s="227" t="s">
        <v>87</v>
      </c>
      <c r="AY152" s="15" t="s">
        <v>137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85</v>
      </c>
      <c r="BK152" s="228">
        <f>ROUND(I152*H152,2)</f>
        <v>0</v>
      </c>
      <c r="BL152" s="15" t="s">
        <v>142</v>
      </c>
      <c r="BM152" s="227" t="s">
        <v>847</v>
      </c>
    </row>
    <row r="153" s="2" customFormat="1" ht="16.5" customHeight="1">
      <c r="A153" s="36"/>
      <c r="B153" s="37"/>
      <c r="C153" s="215" t="s">
        <v>225</v>
      </c>
      <c r="D153" s="215" t="s">
        <v>138</v>
      </c>
      <c r="E153" s="216" t="s">
        <v>190</v>
      </c>
      <c r="F153" s="217" t="s">
        <v>191</v>
      </c>
      <c r="G153" s="218" t="s">
        <v>160</v>
      </c>
      <c r="H153" s="219">
        <v>1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42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142</v>
      </c>
      <c r="AT153" s="227" t="s">
        <v>138</v>
      </c>
      <c r="AU153" s="227" t="s">
        <v>87</v>
      </c>
      <c r="AY153" s="15" t="s">
        <v>137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85</v>
      </c>
      <c r="BK153" s="228">
        <f>ROUND(I153*H153,2)</f>
        <v>0</v>
      </c>
      <c r="BL153" s="15" t="s">
        <v>142</v>
      </c>
      <c r="BM153" s="227" t="s">
        <v>848</v>
      </c>
    </row>
    <row r="154" s="2" customFormat="1" ht="24.15" customHeight="1">
      <c r="A154" s="36"/>
      <c r="B154" s="37"/>
      <c r="C154" s="231" t="s">
        <v>229</v>
      </c>
      <c r="D154" s="231" t="s">
        <v>144</v>
      </c>
      <c r="E154" s="232" t="s">
        <v>194</v>
      </c>
      <c r="F154" s="233" t="s">
        <v>195</v>
      </c>
      <c r="G154" s="234" t="s">
        <v>178</v>
      </c>
      <c r="H154" s="235">
        <v>2</v>
      </c>
      <c r="I154" s="236"/>
      <c r="J154" s="237">
        <f>ROUND(I154*H154,2)</f>
        <v>0</v>
      </c>
      <c r="K154" s="238"/>
      <c r="L154" s="239"/>
      <c r="M154" s="240" t="s">
        <v>1</v>
      </c>
      <c r="N154" s="241" t="s">
        <v>42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179</v>
      </c>
      <c r="AT154" s="227" t="s">
        <v>144</v>
      </c>
      <c r="AU154" s="227" t="s">
        <v>87</v>
      </c>
      <c r="AY154" s="15" t="s">
        <v>137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85</v>
      </c>
      <c r="BK154" s="228">
        <f>ROUND(I154*H154,2)</f>
        <v>0</v>
      </c>
      <c r="BL154" s="15" t="s">
        <v>142</v>
      </c>
      <c r="BM154" s="227" t="s">
        <v>849</v>
      </c>
    </row>
    <row r="155" s="2" customFormat="1" ht="16.5" customHeight="1">
      <c r="A155" s="36"/>
      <c r="B155" s="37"/>
      <c r="C155" s="231" t="s">
        <v>7</v>
      </c>
      <c r="D155" s="231" t="s">
        <v>144</v>
      </c>
      <c r="E155" s="232" t="s">
        <v>198</v>
      </c>
      <c r="F155" s="233" t="s">
        <v>199</v>
      </c>
      <c r="G155" s="234" t="s">
        <v>141</v>
      </c>
      <c r="H155" s="235">
        <v>17</v>
      </c>
      <c r="I155" s="236"/>
      <c r="J155" s="237">
        <f>ROUND(I155*H155,2)</f>
        <v>0</v>
      </c>
      <c r="K155" s="238"/>
      <c r="L155" s="239"/>
      <c r="M155" s="240" t="s">
        <v>1</v>
      </c>
      <c r="N155" s="241" t="s">
        <v>42</v>
      </c>
      <c r="O155" s="89"/>
      <c r="P155" s="225">
        <f>O155*H155</f>
        <v>0</v>
      </c>
      <c r="Q155" s="225">
        <v>0.00012</v>
      </c>
      <c r="R155" s="225">
        <f>Q155*H155</f>
        <v>0.0020400000000000001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179</v>
      </c>
      <c r="AT155" s="227" t="s">
        <v>144</v>
      </c>
      <c r="AU155" s="227" t="s">
        <v>87</v>
      </c>
      <c r="AY155" s="15" t="s">
        <v>137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85</v>
      </c>
      <c r="BK155" s="228">
        <f>ROUND(I155*H155,2)</f>
        <v>0</v>
      </c>
      <c r="BL155" s="15" t="s">
        <v>142</v>
      </c>
      <c r="BM155" s="227" t="s">
        <v>850</v>
      </c>
    </row>
    <row r="156" s="13" customFormat="1">
      <c r="A156" s="13"/>
      <c r="B156" s="242"/>
      <c r="C156" s="243"/>
      <c r="D156" s="244" t="s">
        <v>201</v>
      </c>
      <c r="E156" s="245" t="s">
        <v>1</v>
      </c>
      <c r="F156" s="246" t="s">
        <v>851</v>
      </c>
      <c r="G156" s="243"/>
      <c r="H156" s="247">
        <v>17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201</v>
      </c>
      <c r="AU156" s="253" t="s">
        <v>87</v>
      </c>
      <c r="AV156" s="13" t="s">
        <v>87</v>
      </c>
      <c r="AW156" s="13" t="s">
        <v>32</v>
      </c>
      <c r="AX156" s="13" t="s">
        <v>85</v>
      </c>
      <c r="AY156" s="253" t="s">
        <v>137</v>
      </c>
    </row>
    <row r="157" s="2" customFormat="1" ht="33" customHeight="1">
      <c r="A157" s="36"/>
      <c r="B157" s="37"/>
      <c r="C157" s="215" t="s">
        <v>237</v>
      </c>
      <c r="D157" s="215" t="s">
        <v>138</v>
      </c>
      <c r="E157" s="216" t="s">
        <v>204</v>
      </c>
      <c r="F157" s="217" t="s">
        <v>205</v>
      </c>
      <c r="G157" s="218" t="s">
        <v>141</v>
      </c>
      <c r="H157" s="219">
        <v>20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142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142</v>
      </c>
      <c r="BM157" s="227" t="s">
        <v>852</v>
      </c>
    </row>
    <row r="158" s="2" customFormat="1" ht="16.5" customHeight="1">
      <c r="A158" s="36"/>
      <c r="B158" s="37"/>
      <c r="C158" s="231" t="s">
        <v>244</v>
      </c>
      <c r="D158" s="231" t="s">
        <v>144</v>
      </c>
      <c r="E158" s="232" t="s">
        <v>209</v>
      </c>
      <c r="F158" s="233" t="s">
        <v>210</v>
      </c>
      <c r="G158" s="234" t="s">
        <v>211</v>
      </c>
      <c r="H158" s="235">
        <v>12.4</v>
      </c>
      <c r="I158" s="236"/>
      <c r="J158" s="237">
        <f>ROUND(I158*H158,2)</f>
        <v>0</v>
      </c>
      <c r="K158" s="238"/>
      <c r="L158" s="239"/>
      <c r="M158" s="240" t="s">
        <v>1</v>
      </c>
      <c r="N158" s="241" t="s">
        <v>42</v>
      </c>
      <c r="O158" s="89"/>
      <c r="P158" s="225">
        <f>O158*H158</f>
        <v>0</v>
      </c>
      <c r="Q158" s="225">
        <v>0.001</v>
      </c>
      <c r="R158" s="225">
        <f>Q158*H158</f>
        <v>0.012400000000000001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179</v>
      </c>
      <c r="AT158" s="227" t="s">
        <v>144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853</v>
      </c>
    </row>
    <row r="159" s="13" customFormat="1">
      <c r="A159" s="13"/>
      <c r="B159" s="242"/>
      <c r="C159" s="243"/>
      <c r="D159" s="244" t="s">
        <v>201</v>
      </c>
      <c r="E159" s="245" t="s">
        <v>1</v>
      </c>
      <c r="F159" s="246" t="s">
        <v>854</v>
      </c>
      <c r="G159" s="243"/>
      <c r="H159" s="247">
        <v>12.4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201</v>
      </c>
      <c r="AU159" s="253" t="s">
        <v>87</v>
      </c>
      <c r="AV159" s="13" t="s">
        <v>87</v>
      </c>
      <c r="AW159" s="13" t="s">
        <v>32</v>
      </c>
      <c r="AX159" s="13" t="s">
        <v>85</v>
      </c>
      <c r="AY159" s="253" t="s">
        <v>137</v>
      </c>
    </row>
    <row r="160" s="2" customFormat="1" ht="16.5" customHeight="1">
      <c r="A160" s="36"/>
      <c r="B160" s="37"/>
      <c r="C160" s="215" t="s">
        <v>248</v>
      </c>
      <c r="D160" s="215" t="s">
        <v>138</v>
      </c>
      <c r="E160" s="216" t="s">
        <v>214</v>
      </c>
      <c r="F160" s="217" t="s">
        <v>215</v>
      </c>
      <c r="G160" s="218" t="s">
        <v>160</v>
      </c>
      <c r="H160" s="219">
        <v>4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42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142</v>
      </c>
      <c r="AT160" s="227" t="s">
        <v>138</v>
      </c>
      <c r="AU160" s="227" t="s">
        <v>87</v>
      </c>
      <c r="AY160" s="15" t="s">
        <v>137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85</v>
      </c>
      <c r="BK160" s="228">
        <f>ROUND(I160*H160,2)</f>
        <v>0</v>
      </c>
      <c r="BL160" s="15" t="s">
        <v>142</v>
      </c>
      <c r="BM160" s="227" t="s">
        <v>855</v>
      </c>
    </row>
    <row r="161" s="2" customFormat="1" ht="16.5" customHeight="1">
      <c r="A161" s="36"/>
      <c r="B161" s="37"/>
      <c r="C161" s="231" t="s">
        <v>252</v>
      </c>
      <c r="D161" s="231" t="s">
        <v>144</v>
      </c>
      <c r="E161" s="232" t="s">
        <v>218</v>
      </c>
      <c r="F161" s="233" t="s">
        <v>219</v>
      </c>
      <c r="G161" s="234" t="s">
        <v>160</v>
      </c>
      <c r="H161" s="235">
        <v>4</v>
      </c>
      <c r="I161" s="236"/>
      <c r="J161" s="237">
        <f>ROUND(I161*H161,2)</f>
        <v>0</v>
      </c>
      <c r="K161" s="238"/>
      <c r="L161" s="239"/>
      <c r="M161" s="240" t="s">
        <v>1</v>
      </c>
      <c r="N161" s="241" t="s">
        <v>42</v>
      </c>
      <c r="O161" s="89"/>
      <c r="P161" s="225">
        <f>O161*H161</f>
        <v>0</v>
      </c>
      <c r="Q161" s="225">
        <v>0.00023000000000000001</v>
      </c>
      <c r="R161" s="225">
        <f>Q161*H161</f>
        <v>0.00092000000000000003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179</v>
      </c>
      <c r="AT161" s="227" t="s">
        <v>144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142</v>
      </c>
      <c r="BM161" s="227" t="s">
        <v>856</v>
      </c>
    </row>
    <row r="162" s="2" customFormat="1" ht="24.15" customHeight="1">
      <c r="A162" s="36"/>
      <c r="B162" s="37"/>
      <c r="C162" s="215" t="s">
        <v>279</v>
      </c>
      <c r="D162" s="215" t="s">
        <v>138</v>
      </c>
      <c r="E162" s="216" t="s">
        <v>222</v>
      </c>
      <c r="F162" s="217" t="s">
        <v>223</v>
      </c>
      <c r="G162" s="218" t="s">
        <v>160</v>
      </c>
      <c r="H162" s="219">
        <v>1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42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142</v>
      </c>
      <c r="AT162" s="227" t="s">
        <v>138</v>
      </c>
      <c r="AU162" s="227" t="s">
        <v>87</v>
      </c>
      <c r="AY162" s="15" t="s">
        <v>137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85</v>
      </c>
      <c r="BK162" s="228">
        <f>ROUND(I162*H162,2)</f>
        <v>0</v>
      </c>
      <c r="BL162" s="15" t="s">
        <v>142</v>
      </c>
      <c r="BM162" s="227" t="s">
        <v>857</v>
      </c>
    </row>
    <row r="163" s="2" customFormat="1" ht="24.15" customHeight="1">
      <c r="A163" s="36"/>
      <c r="B163" s="37"/>
      <c r="C163" s="215" t="s">
        <v>284</v>
      </c>
      <c r="D163" s="215" t="s">
        <v>138</v>
      </c>
      <c r="E163" s="216" t="s">
        <v>226</v>
      </c>
      <c r="F163" s="217" t="s">
        <v>227</v>
      </c>
      <c r="G163" s="218" t="s">
        <v>160</v>
      </c>
      <c r="H163" s="219">
        <v>1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42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142</v>
      </c>
      <c r="AT163" s="227" t="s">
        <v>138</v>
      </c>
      <c r="AU163" s="227" t="s">
        <v>87</v>
      </c>
      <c r="AY163" s="15" t="s">
        <v>137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85</v>
      </c>
      <c r="BK163" s="228">
        <f>ROUND(I163*H163,2)</f>
        <v>0</v>
      </c>
      <c r="BL163" s="15" t="s">
        <v>142</v>
      </c>
      <c r="BM163" s="227" t="s">
        <v>858</v>
      </c>
    </row>
    <row r="164" s="2" customFormat="1" ht="24.15" customHeight="1">
      <c r="A164" s="36"/>
      <c r="B164" s="37"/>
      <c r="C164" s="215" t="s">
        <v>288</v>
      </c>
      <c r="D164" s="215" t="s">
        <v>138</v>
      </c>
      <c r="E164" s="216" t="s">
        <v>230</v>
      </c>
      <c r="F164" s="217" t="s">
        <v>231</v>
      </c>
      <c r="G164" s="218" t="s">
        <v>160</v>
      </c>
      <c r="H164" s="219">
        <v>1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42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142</v>
      </c>
      <c r="AT164" s="227" t="s">
        <v>138</v>
      </c>
      <c r="AU164" s="227" t="s">
        <v>87</v>
      </c>
      <c r="AY164" s="15" t="s">
        <v>137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85</v>
      </c>
      <c r="BK164" s="228">
        <f>ROUND(I164*H164,2)</f>
        <v>0</v>
      </c>
      <c r="BL164" s="15" t="s">
        <v>142</v>
      </c>
      <c r="BM164" s="227" t="s">
        <v>859</v>
      </c>
    </row>
    <row r="165" s="2" customFormat="1" ht="21.75" customHeight="1">
      <c r="A165" s="36"/>
      <c r="B165" s="37"/>
      <c r="C165" s="215" t="s">
        <v>294</v>
      </c>
      <c r="D165" s="215" t="s">
        <v>138</v>
      </c>
      <c r="E165" s="216" t="s">
        <v>233</v>
      </c>
      <c r="F165" s="217" t="s">
        <v>234</v>
      </c>
      <c r="G165" s="218" t="s">
        <v>235</v>
      </c>
      <c r="H165" s="219">
        <v>1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42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142</v>
      </c>
      <c r="AT165" s="227" t="s">
        <v>138</v>
      </c>
      <c r="AU165" s="227" t="s">
        <v>87</v>
      </c>
      <c r="AY165" s="15" t="s">
        <v>137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85</v>
      </c>
      <c r="BK165" s="228">
        <f>ROUND(I165*H165,2)</f>
        <v>0</v>
      </c>
      <c r="BL165" s="15" t="s">
        <v>142</v>
      </c>
      <c r="BM165" s="227" t="s">
        <v>860</v>
      </c>
    </row>
    <row r="166" s="2" customFormat="1" ht="33" customHeight="1">
      <c r="A166" s="36"/>
      <c r="B166" s="37"/>
      <c r="C166" s="215" t="s">
        <v>298</v>
      </c>
      <c r="D166" s="215" t="s">
        <v>138</v>
      </c>
      <c r="E166" s="216" t="s">
        <v>238</v>
      </c>
      <c r="F166" s="217" t="s">
        <v>239</v>
      </c>
      <c r="G166" s="218" t="s">
        <v>141</v>
      </c>
      <c r="H166" s="219">
        <v>38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42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142</v>
      </c>
      <c r="AT166" s="227" t="s">
        <v>138</v>
      </c>
      <c r="AU166" s="227" t="s">
        <v>87</v>
      </c>
      <c r="AY166" s="15" t="s">
        <v>137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85</v>
      </c>
      <c r="BK166" s="228">
        <f>ROUND(I166*H166,2)</f>
        <v>0</v>
      </c>
      <c r="BL166" s="15" t="s">
        <v>142</v>
      </c>
      <c r="BM166" s="227" t="s">
        <v>861</v>
      </c>
    </row>
    <row r="167" s="13" customFormat="1">
      <c r="A167" s="13"/>
      <c r="B167" s="242"/>
      <c r="C167" s="243"/>
      <c r="D167" s="244" t="s">
        <v>201</v>
      </c>
      <c r="E167" s="245" t="s">
        <v>1</v>
      </c>
      <c r="F167" s="246" t="s">
        <v>862</v>
      </c>
      <c r="G167" s="243"/>
      <c r="H167" s="247">
        <v>26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201</v>
      </c>
      <c r="AU167" s="253" t="s">
        <v>87</v>
      </c>
      <c r="AV167" s="13" t="s">
        <v>87</v>
      </c>
      <c r="AW167" s="13" t="s">
        <v>32</v>
      </c>
      <c r="AX167" s="13" t="s">
        <v>77</v>
      </c>
      <c r="AY167" s="253" t="s">
        <v>137</v>
      </c>
    </row>
    <row r="168" s="13" customFormat="1">
      <c r="A168" s="13"/>
      <c r="B168" s="242"/>
      <c r="C168" s="243"/>
      <c r="D168" s="244" t="s">
        <v>201</v>
      </c>
      <c r="E168" s="245" t="s">
        <v>1</v>
      </c>
      <c r="F168" s="246" t="s">
        <v>863</v>
      </c>
      <c r="G168" s="243"/>
      <c r="H168" s="247">
        <v>9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201</v>
      </c>
      <c r="AU168" s="253" t="s">
        <v>87</v>
      </c>
      <c r="AV168" s="13" t="s">
        <v>87</v>
      </c>
      <c r="AW168" s="13" t="s">
        <v>32</v>
      </c>
      <c r="AX168" s="13" t="s">
        <v>77</v>
      </c>
      <c r="AY168" s="253" t="s">
        <v>137</v>
      </c>
    </row>
    <row r="169" s="13" customFormat="1">
      <c r="A169" s="13"/>
      <c r="B169" s="242"/>
      <c r="C169" s="243"/>
      <c r="D169" s="244" t="s">
        <v>201</v>
      </c>
      <c r="E169" s="245" t="s">
        <v>1</v>
      </c>
      <c r="F169" s="246" t="s">
        <v>864</v>
      </c>
      <c r="G169" s="243"/>
      <c r="H169" s="247">
        <v>3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201</v>
      </c>
      <c r="AU169" s="253" t="s">
        <v>87</v>
      </c>
      <c r="AV169" s="13" t="s">
        <v>87</v>
      </c>
      <c r="AW169" s="13" t="s">
        <v>32</v>
      </c>
      <c r="AX169" s="13" t="s">
        <v>77</v>
      </c>
      <c r="AY169" s="253" t="s">
        <v>137</v>
      </c>
    </row>
    <row r="170" s="2" customFormat="1" ht="16.5" customHeight="1">
      <c r="A170" s="36"/>
      <c r="B170" s="37"/>
      <c r="C170" s="231" t="s">
        <v>304</v>
      </c>
      <c r="D170" s="231" t="s">
        <v>144</v>
      </c>
      <c r="E170" s="232" t="s">
        <v>245</v>
      </c>
      <c r="F170" s="233" t="s">
        <v>246</v>
      </c>
      <c r="G170" s="234" t="s">
        <v>141</v>
      </c>
      <c r="H170" s="235">
        <v>35</v>
      </c>
      <c r="I170" s="236"/>
      <c r="J170" s="237">
        <f>ROUND(I170*H170,2)</f>
        <v>0</v>
      </c>
      <c r="K170" s="238"/>
      <c r="L170" s="239"/>
      <c r="M170" s="240" t="s">
        <v>1</v>
      </c>
      <c r="N170" s="241" t="s">
        <v>42</v>
      </c>
      <c r="O170" s="89"/>
      <c r="P170" s="225">
        <f>O170*H170</f>
        <v>0</v>
      </c>
      <c r="Q170" s="225">
        <v>0.00091</v>
      </c>
      <c r="R170" s="225">
        <f>Q170*H170</f>
        <v>0.031850000000000003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179</v>
      </c>
      <c r="AT170" s="227" t="s">
        <v>144</v>
      </c>
      <c r="AU170" s="227" t="s">
        <v>87</v>
      </c>
      <c r="AY170" s="15" t="s">
        <v>137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85</v>
      </c>
      <c r="BK170" s="228">
        <f>ROUND(I170*H170,2)</f>
        <v>0</v>
      </c>
      <c r="BL170" s="15" t="s">
        <v>142</v>
      </c>
      <c r="BM170" s="227" t="s">
        <v>865</v>
      </c>
    </row>
    <row r="171" s="2" customFormat="1" ht="21.75" customHeight="1">
      <c r="A171" s="36"/>
      <c r="B171" s="37"/>
      <c r="C171" s="215" t="s">
        <v>154</v>
      </c>
      <c r="D171" s="215" t="s">
        <v>138</v>
      </c>
      <c r="E171" s="216" t="s">
        <v>249</v>
      </c>
      <c r="F171" s="217" t="s">
        <v>250</v>
      </c>
      <c r="G171" s="218" t="s">
        <v>160</v>
      </c>
      <c r="H171" s="219">
        <v>2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42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142</v>
      </c>
      <c r="AT171" s="227" t="s">
        <v>138</v>
      </c>
      <c r="AU171" s="227" t="s">
        <v>87</v>
      </c>
      <c r="AY171" s="15" t="s">
        <v>137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85</v>
      </c>
      <c r="BK171" s="228">
        <f>ROUND(I171*H171,2)</f>
        <v>0</v>
      </c>
      <c r="BL171" s="15" t="s">
        <v>142</v>
      </c>
      <c r="BM171" s="227" t="s">
        <v>866</v>
      </c>
    </row>
    <row r="172" s="2" customFormat="1" ht="16.5" customHeight="1">
      <c r="A172" s="36"/>
      <c r="B172" s="37"/>
      <c r="C172" s="215" t="s">
        <v>311</v>
      </c>
      <c r="D172" s="215" t="s">
        <v>138</v>
      </c>
      <c r="E172" s="216" t="s">
        <v>253</v>
      </c>
      <c r="F172" s="217" t="s">
        <v>254</v>
      </c>
      <c r="G172" s="218" t="s">
        <v>160</v>
      </c>
      <c r="H172" s="219">
        <v>2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42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142</v>
      </c>
      <c r="AT172" s="227" t="s">
        <v>138</v>
      </c>
      <c r="AU172" s="227" t="s">
        <v>87</v>
      </c>
      <c r="AY172" s="15" t="s">
        <v>137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85</v>
      </c>
      <c r="BK172" s="228">
        <f>ROUND(I172*H172,2)</f>
        <v>0</v>
      </c>
      <c r="BL172" s="15" t="s">
        <v>142</v>
      </c>
      <c r="BM172" s="227" t="s">
        <v>867</v>
      </c>
    </row>
    <row r="173" s="2" customFormat="1" ht="16.5" customHeight="1">
      <c r="A173" s="36"/>
      <c r="B173" s="37"/>
      <c r="C173" s="215" t="s">
        <v>672</v>
      </c>
      <c r="D173" s="215" t="s">
        <v>138</v>
      </c>
      <c r="E173" s="216" t="s">
        <v>257</v>
      </c>
      <c r="F173" s="217" t="s">
        <v>258</v>
      </c>
      <c r="G173" s="218" t="s">
        <v>259</v>
      </c>
      <c r="H173" s="254"/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868</v>
      </c>
    </row>
    <row r="174" s="2" customFormat="1" ht="16.5" customHeight="1">
      <c r="A174" s="36"/>
      <c r="B174" s="37"/>
      <c r="C174" s="215" t="s">
        <v>678</v>
      </c>
      <c r="D174" s="215" t="s">
        <v>138</v>
      </c>
      <c r="E174" s="216" t="s">
        <v>262</v>
      </c>
      <c r="F174" s="217" t="s">
        <v>263</v>
      </c>
      <c r="G174" s="218" t="s">
        <v>259</v>
      </c>
      <c r="H174" s="254"/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42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142</v>
      </c>
      <c r="AT174" s="227" t="s">
        <v>138</v>
      </c>
      <c r="AU174" s="227" t="s">
        <v>87</v>
      </c>
      <c r="AY174" s="15" t="s">
        <v>137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85</v>
      </c>
      <c r="BK174" s="228">
        <f>ROUND(I174*H174,2)</f>
        <v>0</v>
      </c>
      <c r="BL174" s="15" t="s">
        <v>142</v>
      </c>
      <c r="BM174" s="227" t="s">
        <v>869</v>
      </c>
    </row>
    <row r="175" s="2" customFormat="1" ht="16.5" customHeight="1">
      <c r="A175" s="36"/>
      <c r="B175" s="37"/>
      <c r="C175" s="215" t="s">
        <v>142</v>
      </c>
      <c r="D175" s="215" t="s">
        <v>138</v>
      </c>
      <c r="E175" s="216" t="s">
        <v>266</v>
      </c>
      <c r="F175" s="217" t="s">
        <v>267</v>
      </c>
      <c r="G175" s="218" t="s">
        <v>259</v>
      </c>
      <c r="H175" s="254"/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42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169</v>
      </c>
      <c r="AT175" s="227" t="s">
        <v>138</v>
      </c>
      <c r="AU175" s="227" t="s">
        <v>87</v>
      </c>
      <c r="AY175" s="15" t="s">
        <v>137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85</v>
      </c>
      <c r="BK175" s="228">
        <f>ROUND(I175*H175,2)</f>
        <v>0</v>
      </c>
      <c r="BL175" s="15" t="s">
        <v>169</v>
      </c>
      <c r="BM175" s="227" t="s">
        <v>870</v>
      </c>
    </row>
    <row r="176" s="2" customFormat="1" ht="16.5" customHeight="1">
      <c r="A176" s="36"/>
      <c r="B176" s="37"/>
      <c r="C176" s="215" t="s">
        <v>630</v>
      </c>
      <c r="D176" s="215" t="s">
        <v>138</v>
      </c>
      <c r="E176" s="216" t="s">
        <v>270</v>
      </c>
      <c r="F176" s="217" t="s">
        <v>271</v>
      </c>
      <c r="G176" s="218" t="s">
        <v>259</v>
      </c>
      <c r="H176" s="254"/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42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142</v>
      </c>
      <c r="AT176" s="227" t="s">
        <v>138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871</v>
      </c>
    </row>
    <row r="177" s="2" customFormat="1" ht="16.5" customHeight="1">
      <c r="A177" s="36"/>
      <c r="B177" s="37"/>
      <c r="C177" s="215" t="s">
        <v>676</v>
      </c>
      <c r="D177" s="215" t="s">
        <v>138</v>
      </c>
      <c r="E177" s="216" t="s">
        <v>274</v>
      </c>
      <c r="F177" s="217" t="s">
        <v>275</v>
      </c>
      <c r="G177" s="218" t="s">
        <v>259</v>
      </c>
      <c r="H177" s="254"/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42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142</v>
      </c>
      <c r="AT177" s="227" t="s">
        <v>138</v>
      </c>
      <c r="AU177" s="227" t="s">
        <v>87</v>
      </c>
      <c r="AY177" s="15" t="s">
        <v>137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85</v>
      </c>
      <c r="BK177" s="228">
        <f>ROUND(I177*H177,2)</f>
        <v>0</v>
      </c>
      <c r="BL177" s="15" t="s">
        <v>142</v>
      </c>
      <c r="BM177" s="227" t="s">
        <v>872</v>
      </c>
    </row>
    <row r="178" s="12" customFormat="1" ht="22.8" customHeight="1">
      <c r="A178" s="12"/>
      <c r="B178" s="201"/>
      <c r="C178" s="202"/>
      <c r="D178" s="203" t="s">
        <v>76</v>
      </c>
      <c r="E178" s="229" t="s">
        <v>277</v>
      </c>
      <c r="F178" s="229" t="s">
        <v>278</v>
      </c>
      <c r="G178" s="202"/>
      <c r="H178" s="202"/>
      <c r="I178" s="205"/>
      <c r="J178" s="230">
        <f>BK178</f>
        <v>0</v>
      </c>
      <c r="K178" s="202"/>
      <c r="L178" s="207"/>
      <c r="M178" s="208"/>
      <c r="N178" s="209"/>
      <c r="O178" s="209"/>
      <c r="P178" s="210">
        <f>SUM(P179:P213)</f>
        <v>0</v>
      </c>
      <c r="Q178" s="209"/>
      <c r="R178" s="210">
        <f>SUM(R179:R213)</f>
        <v>8.4605018000000012</v>
      </c>
      <c r="S178" s="209"/>
      <c r="T178" s="211">
        <f>SUM(T179:T213)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146</v>
      </c>
      <c r="AT178" s="213" t="s">
        <v>76</v>
      </c>
      <c r="AU178" s="213" t="s">
        <v>85</v>
      </c>
      <c r="AY178" s="212" t="s">
        <v>137</v>
      </c>
      <c r="BK178" s="214">
        <f>SUM(BK179:BK213)</f>
        <v>0</v>
      </c>
    </row>
    <row r="179" s="2" customFormat="1" ht="24.15" customHeight="1">
      <c r="A179" s="36"/>
      <c r="B179" s="37"/>
      <c r="C179" s="215" t="s">
        <v>315</v>
      </c>
      <c r="D179" s="215" t="s">
        <v>138</v>
      </c>
      <c r="E179" s="216" t="s">
        <v>280</v>
      </c>
      <c r="F179" s="217" t="s">
        <v>281</v>
      </c>
      <c r="G179" s="218" t="s">
        <v>282</v>
      </c>
      <c r="H179" s="219">
        <v>0.014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42</v>
      </c>
      <c r="O179" s="89"/>
      <c r="P179" s="225">
        <f>O179*H179</f>
        <v>0</v>
      </c>
      <c r="Q179" s="225">
        <v>0.0088000000000000005</v>
      </c>
      <c r="R179" s="225">
        <f>Q179*H179</f>
        <v>0.00012320000000000001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142</v>
      </c>
      <c r="AT179" s="227" t="s">
        <v>138</v>
      </c>
      <c r="AU179" s="227" t="s">
        <v>87</v>
      </c>
      <c r="AY179" s="15" t="s">
        <v>137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85</v>
      </c>
      <c r="BK179" s="228">
        <f>ROUND(I179*H179,2)</f>
        <v>0</v>
      </c>
      <c r="BL179" s="15" t="s">
        <v>142</v>
      </c>
      <c r="BM179" s="227" t="s">
        <v>873</v>
      </c>
    </row>
    <row r="180" s="2" customFormat="1" ht="24.15" customHeight="1">
      <c r="A180" s="36"/>
      <c r="B180" s="37"/>
      <c r="C180" s="215" t="s">
        <v>319</v>
      </c>
      <c r="D180" s="215" t="s">
        <v>138</v>
      </c>
      <c r="E180" s="216" t="s">
        <v>285</v>
      </c>
      <c r="F180" s="217" t="s">
        <v>286</v>
      </c>
      <c r="G180" s="218" t="s">
        <v>282</v>
      </c>
      <c r="H180" s="219">
        <v>0.014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42</v>
      </c>
      <c r="O180" s="89"/>
      <c r="P180" s="225">
        <f>O180*H180</f>
        <v>0</v>
      </c>
      <c r="Q180" s="225">
        <v>0.0099000000000000008</v>
      </c>
      <c r="R180" s="225">
        <f>Q180*H180</f>
        <v>0.00013860000000000001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142</v>
      </c>
      <c r="AT180" s="227" t="s">
        <v>138</v>
      </c>
      <c r="AU180" s="227" t="s">
        <v>87</v>
      </c>
      <c r="AY180" s="15" t="s">
        <v>137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85</v>
      </c>
      <c r="BK180" s="228">
        <f>ROUND(I180*H180,2)</f>
        <v>0</v>
      </c>
      <c r="BL180" s="15" t="s">
        <v>142</v>
      </c>
      <c r="BM180" s="227" t="s">
        <v>874</v>
      </c>
    </row>
    <row r="181" s="2" customFormat="1" ht="24.15" customHeight="1">
      <c r="A181" s="36"/>
      <c r="B181" s="37"/>
      <c r="C181" s="215" t="s">
        <v>324</v>
      </c>
      <c r="D181" s="215" t="s">
        <v>138</v>
      </c>
      <c r="E181" s="216" t="s">
        <v>875</v>
      </c>
      <c r="F181" s="217" t="s">
        <v>876</v>
      </c>
      <c r="G181" s="218" t="s">
        <v>291</v>
      </c>
      <c r="H181" s="219">
        <v>4.2000000000000002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42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142</v>
      </c>
      <c r="AT181" s="227" t="s">
        <v>138</v>
      </c>
      <c r="AU181" s="227" t="s">
        <v>87</v>
      </c>
      <c r="AY181" s="15" t="s">
        <v>137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85</v>
      </c>
      <c r="BK181" s="228">
        <f>ROUND(I181*H181,2)</f>
        <v>0</v>
      </c>
      <c r="BL181" s="15" t="s">
        <v>142</v>
      </c>
      <c r="BM181" s="227" t="s">
        <v>877</v>
      </c>
    </row>
    <row r="182" s="2" customFormat="1" ht="24.15" customHeight="1">
      <c r="A182" s="36"/>
      <c r="B182" s="37"/>
      <c r="C182" s="215" t="s">
        <v>328</v>
      </c>
      <c r="D182" s="215" t="s">
        <v>138</v>
      </c>
      <c r="E182" s="216" t="s">
        <v>878</v>
      </c>
      <c r="F182" s="217" t="s">
        <v>879</v>
      </c>
      <c r="G182" s="218" t="s">
        <v>291</v>
      </c>
      <c r="H182" s="219">
        <v>0.14999999999999999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42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142</v>
      </c>
      <c r="AT182" s="227" t="s">
        <v>138</v>
      </c>
      <c r="AU182" s="227" t="s">
        <v>87</v>
      </c>
      <c r="AY182" s="15" t="s">
        <v>137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85</v>
      </c>
      <c r="BK182" s="228">
        <f>ROUND(I182*H182,2)</f>
        <v>0</v>
      </c>
      <c r="BL182" s="15" t="s">
        <v>142</v>
      </c>
      <c r="BM182" s="227" t="s">
        <v>880</v>
      </c>
    </row>
    <row r="183" s="2" customFormat="1" ht="24.15" customHeight="1">
      <c r="A183" s="36"/>
      <c r="B183" s="37"/>
      <c r="C183" s="215" t="s">
        <v>332</v>
      </c>
      <c r="D183" s="215" t="s">
        <v>138</v>
      </c>
      <c r="E183" s="216" t="s">
        <v>881</v>
      </c>
      <c r="F183" s="217" t="s">
        <v>882</v>
      </c>
      <c r="G183" s="218" t="s">
        <v>291</v>
      </c>
      <c r="H183" s="219">
        <v>5.4000000000000004</v>
      </c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42</v>
      </c>
      <c r="O183" s="8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142</v>
      </c>
      <c r="AT183" s="227" t="s">
        <v>138</v>
      </c>
      <c r="AU183" s="227" t="s">
        <v>87</v>
      </c>
      <c r="AY183" s="15" t="s">
        <v>137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85</v>
      </c>
      <c r="BK183" s="228">
        <f>ROUND(I183*H183,2)</f>
        <v>0</v>
      </c>
      <c r="BL183" s="15" t="s">
        <v>142</v>
      </c>
      <c r="BM183" s="227" t="s">
        <v>883</v>
      </c>
    </row>
    <row r="184" s="2" customFormat="1" ht="21.75" customHeight="1">
      <c r="A184" s="36"/>
      <c r="B184" s="37"/>
      <c r="C184" s="215" t="s">
        <v>336</v>
      </c>
      <c r="D184" s="215" t="s">
        <v>138</v>
      </c>
      <c r="E184" s="216" t="s">
        <v>884</v>
      </c>
      <c r="F184" s="217" t="s">
        <v>885</v>
      </c>
      <c r="G184" s="218" t="s">
        <v>141</v>
      </c>
      <c r="H184" s="219">
        <v>14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42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142</v>
      </c>
      <c r="AT184" s="227" t="s">
        <v>138</v>
      </c>
      <c r="AU184" s="227" t="s">
        <v>87</v>
      </c>
      <c r="AY184" s="15" t="s">
        <v>137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85</v>
      </c>
      <c r="BK184" s="228">
        <f>ROUND(I184*H184,2)</f>
        <v>0</v>
      </c>
      <c r="BL184" s="15" t="s">
        <v>142</v>
      </c>
      <c r="BM184" s="227" t="s">
        <v>886</v>
      </c>
    </row>
    <row r="185" s="2" customFormat="1" ht="24.15" customHeight="1">
      <c r="A185" s="36"/>
      <c r="B185" s="37"/>
      <c r="C185" s="215" t="s">
        <v>340</v>
      </c>
      <c r="D185" s="215" t="s">
        <v>138</v>
      </c>
      <c r="E185" s="216" t="s">
        <v>295</v>
      </c>
      <c r="F185" s="217" t="s">
        <v>296</v>
      </c>
      <c r="G185" s="218" t="s">
        <v>160</v>
      </c>
      <c r="H185" s="219">
        <v>2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42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142</v>
      </c>
      <c r="AT185" s="227" t="s">
        <v>138</v>
      </c>
      <c r="AU185" s="227" t="s">
        <v>87</v>
      </c>
      <c r="AY185" s="15" t="s">
        <v>137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85</v>
      </c>
      <c r="BK185" s="228">
        <f>ROUND(I185*H185,2)</f>
        <v>0</v>
      </c>
      <c r="BL185" s="15" t="s">
        <v>142</v>
      </c>
      <c r="BM185" s="227" t="s">
        <v>887</v>
      </c>
    </row>
    <row r="186" s="2" customFormat="1" ht="16.5" customHeight="1">
      <c r="A186" s="36"/>
      <c r="B186" s="37"/>
      <c r="C186" s="215" t="s">
        <v>345</v>
      </c>
      <c r="D186" s="215" t="s">
        <v>138</v>
      </c>
      <c r="E186" s="216" t="s">
        <v>305</v>
      </c>
      <c r="F186" s="217" t="s">
        <v>306</v>
      </c>
      <c r="G186" s="218" t="s">
        <v>178</v>
      </c>
      <c r="H186" s="219">
        <v>2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2.2563399999999998</v>
      </c>
      <c r="R186" s="225">
        <f>Q186*H186</f>
        <v>4.5126799999999996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888</v>
      </c>
    </row>
    <row r="187" s="2" customFormat="1" ht="24.15" customHeight="1">
      <c r="A187" s="36"/>
      <c r="B187" s="37"/>
      <c r="C187" s="215" t="s">
        <v>349</v>
      </c>
      <c r="D187" s="215" t="s">
        <v>138</v>
      </c>
      <c r="E187" s="216" t="s">
        <v>308</v>
      </c>
      <c r="F187" s="217" t="s">
        <v>309</v>
      </c>
      <c r="G187" s="218" t="s">
        <v>141</v>
      </c>
      <c r="H187" s="219">
        <v>7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42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142</v>
      </c>
      <c r="AT187" s="227" t="s">
        <v>138</v>
      </c>
      <c r="AU187" s="227" t="s">
        <v>87</v>
      </c>
      <c r="AY187" s="15" t="s">
        <v>137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85</v>
      </c>
      <c r="BK187" s="228">
        <f>ROUND(I187*H187,2)</f>
        <v>0</v>
      </c>
      <c r="BL187" s="15" t="s">
        <v>142</v>
      </c>
      <c r="BM187" s="227" t="s">
        <v>889</v>
      </c>
    </row>
    <row r="188" s="2" customFormat="1" ht="24.15" customHeight="1">
      <c r="A188" s="36"/>
      <c r="B188" s="37"/>
      <c r="C188" s="215" t="s">
        <v>353</v>
      </c>
      <c r="D188" s="215" t="s">
        <v>138</v>
      </c>
      <c r="E188" s="216" t="s">
        <v>890</v>
      </c>
      <c r="F188" s="217" t="s">
        <v>891</v>
      </c>
      <c r="G188" s="218" t="s">
        <v>141</v>
      </c>
      <c r="H188" s="219">
        <v>7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42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142</v>
      </c>
      <c r="AT188" s="227" t="s">
        <v>138</v>
      </c>
      <c r="AU188" s="227" t="s">
        <v>87</v>
      </c>
      <c r="AY188" s="15" t="s">
        <v>137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85</v>
      </c>
      <c r="BK188" s="228">
        <f>ROUND(I188*H188,2)</f>
        <v>0</v>
      </c>
      <c r="BL188" s="15" t="s">
        <v>142</v>
      </c>
      <c r="BM188" s="227" t="s">
        <v>892</v>
      </c>
    </row>
    <row r="189" s="2" customFormat="1" ht="24.15" customHeight="1">
      <c r="A189" s="36"/>
      <c r="B189" s="37"/>
      <c r="C189" s="215" t="s">
        <v>357</v>
      </c>
      <c r="D189" s="215" t="s">
        <v>138</v>
      </c>
      <c r="E189" s="216" t="s">
        <v>316</v>
      </c>
      <c r="F189" s="217" t="s">
        <v>317</v>
      </c>
      <c r="G189" s="218" t="s">
        <v>301</v>
      </c>
      <c r="H189" s="219">
        <v>2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42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142</v>
      </c>
      <c r="AT189" s="227" t="s">
        <v>138</v>
      </c>
      <c r="AU189" s="227" t="s">
        <v>87</v>
      </c>
      <c r="AY189" s="15" t="s">
        <v>137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85</v>
      </c>
      <c r="BK189" s="228">
        <f>ROUND(I189*H189,2)</f>
        <v>0</v>
      </c>
      <c r="BL189" s="15" t="s">
        <v>142</v>
      </c>
      <c r="BM189" s="227" t="s">
        <v>893</v>
      </c>
    </row>
    <row r="190" s="2" customFormat="1" ht="24.15" customHeight="1">
      <c r="A190" s="36"/>
      <c r="B190" s="37"/>
      <c r="C190" s="215" t="s">
        <v>361</v>
      </c>
      <c r="D190" s="215" t="s">
        <v>138</v>
      </c>
      <c r="E190" s="216" t="s">
        <v>894</v>
      </c>
      <c r="F190" s="217" t="s">
        <v>895</v>
      </c>
      <c r="G190" s="218" t="s">
        <v>141</v>
      </c>
      <c r="H190" s="219">
        <v>7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42</v>
      </c>
      <c r="O190" s="89"/>
      <c r="P190" s="225">
        <f>O190*H190</f>
        <v>0</v>
      </c>
      <c r="Q190" s="225">
        <v>0.20300000000000001</v>
      </c>
      <c r="R190" s="225">
        <f>Q190*H190</f>
        <v>1.421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142</v>
      </c>
      <c r="AT190" s="227" t="s">
        <v>138</v>
      </c>
      <c r="AU190" s="227" t="s">
        <v>87</v>
      </c>
      <c r="AY190" s="15" t="s">
        <v>137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85</v>
      </c>
      <c r="BK190" s="228">
        <f>ROUND(I190*H190,2)</f>
        <v>0</v>
      </c>
      <c r="BL190" s="15" t="s">
        <v>142</v>
      </c>
      <c r="BM190" s="227" t="s">
        <v>896</v>
      </c>
    </row>
    <row r="191" s="2" customFormat="1" ht="33" customHeight="1">
      <c r="A191" s="36"/>
      <c r="B191" s="37"/>
      <c r="C191" s="215" t="s">
        <v>365</v>
      </c>
      <c r="D191" s="215" t="s">
        <v>138</v>
      </c>
      <c r="E191" s="216" t="s">
        <v>329</v>
      </c>
      <c r="F191" s="217" t="s">
        <v>330</v>
      </c>
      <c r="G191" s="218" t="s">
        <v>141</v>
      </c>
      <c r="H191" s="219">
        <v>9</v>
      </c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42</v>
      </c>
      <c r="O191" s="89"/>
      <c r="P191" s="225">
        <f>O191*H191</f>
        <v>0</v>
      </c>
      <c r="Q191" s="225">
        <v>0.052639999999999999</v>
      </c>
      <c r="R191" s="225">
        <f>Q191*H191</f>
        <v>0.47376000000000001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142</v>
      </c>
      <c r="AT191" s="227" t="s">
        <v>138</v>
      </c>
      <c r="AU191" s="227" t="s">
        <v>87</v>
      </c>
      <c r="AY191" s="15" t="s">
        <v>137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85</v>
      </c>
      <c r="BK191" s="228">
        <f>ROUND(I191*H191,2)</f>
        <v>0</v>
      </c>
      <c r="BL191" s="15" t="s">
        <v>142</v>
      </c>
      <c r="BM191" s="227" t="s">
        <v>897</v>
      </c>
    </row>
    <row r="192" s="2" customFormat="1" ht="24.15" customHeight="1">
      <c r="A192" s="36"/>
      <c r="B192" s="37"/>
      <c r="C192" s="215" t="s">
        <v>372</v>
      </c>
      <c r="D192" s="215" t="s">
        <v>138</v>
      </c>
      <c r="E192" s="216" t="s">
        <v>333</v>
      </c>
      <c r="F192" s="217" t="s">
        <v>334</v>
      </c>
      <c r="G192" s="218" t="s">
        <v>160</v>
      </c>
      <c r="H192" s="219">
        <v>2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42</v>
      </c>
      <c r="O192" s="89"/>
      <c r="P192" s="225">
        <f>O192*H192</f>
        <v>0</v>
      </c>
      <c r="Q192" s="225">
        <v>0.0038</v>
      </c>
      <c r="R192" s="225">
        <f>Q192*H192</f>
        <v>0.0076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142</v>
      </c>
      <c r="AT192" s="227" t="s">
        <v>138</v>
      </c>
      <c r="AU192" s="227" t="s">
        <v>87</v>
      </c>
      <c r="AY192" s="15" t="s">
        <v>137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85</v>
      </c>
      <c r="BK192" s="228">
        <f>ROUND(I192*H192,2)</f>
        <v>0</v>
      </c>
      <c r="BL192" s="15" t="s">
        <v>142</v>
      </c>
      <c r="BM192" s="227" t="s">
        <v>898</v>
      </c>
    </row>
    <row r="193" s="2" customFormat="1" ht="21.75" customHeight="1">
      <c r="A193" s="36"/>
      <c r="B193" s="37"/>
      <c r="C193" s="215" t="s">
        <v>377</v>
      </c>
      <c r="D193" s="215" t="s">
        <v>138</v>
      </c>
      <c r="E193" s="216" t="s">
        <v>337</v>
      </c>
      <c r="F193" s="217" t="s">
        <v>338</v>
      </c>
      <c r="G193" s="218" t="s">
        <v>160</v>
      </c>
      <c r="H193" s="219">
        <v>2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42</v>
      </c>
      <c r="O193" s="89"/>
      <c r="P193" s="225">
        <f>O193*H193</f>
        <v>0</v>
      </c>
      <c r="Q193" s="225">
        <v>0.0076</v>
      </c>
      <c r="R193" s="225">
        <f>Q193*H193</f>
        <v>0.0152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142</v>
      </c>
      <c r="AT193" s="227" t="s">
        <v>138</v>
      </c>
      <c r="AU193" s="227" t="s">
        <v>87</v>
      </c>
      <c r="AY193" s="15" t="s">
        <v>137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85</v>
      </c>
      <c r="BK193" s="228">
        <f>ROUND(I193*H193,2)</f>
        <v>0</v>
      </c>
      <c r="BL193" s="15" t="s">
        <v>142</v>
      </c>
      <c r="BM193" s="227" t="s">
        <v>899</v>
      </c>
    </row>
    <row r="194" s="2" customFormat="1" ht="24.15" customHeight="1">
      <c r="A194" s="36"/>
      <c r="B194" s="37"/>
      <c r="C194" s="215" t="s">
        <v>383</v>
      </c>
      <c r="D194" s="215" t="s">
        <v>138</v>
      </c>
      <c r="E194" s="216" t="s">
        <v>900</v>
      </c>
      <c r="F194" s="217" t="s">
        <v>901</v>
      </c>
      <c r="G194" s="218" t="s">
        <v>141</v>
      </c>
      <c r="H194" s="219">
        <v>18</v>
      </c>
      <c r="I194" s="220"/>
      <c r="J194" s="221">
        <f>ROUND(I194*H194,2)</f>
        <v>0</v>
      </c>
      <c r="K194" s="222"/>
      <c r="L194" s="42"/>
      <c r="M194" s="223" t="s">
        <v>1</v>
      </c>
      <c r="N194" s="224" t="s">
        <v>42</v>
      </c>
      <c r="O194" s="89"/>
      <c r="P194" s="225">
        <f>O194*H194</f>
        <v>0</v>
      </c>
      <c r="Q194" s="225">
        <v>0.108</v>
      </c>
      <c r="R194" s="225">
        <f>Q194*H194</f>
        <v>1.944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142</v>
      </c>
      <c r="AT194" s="227" t="s">
        <v>138</v>
      </c>
      <c r="AU194" s="227" t="s">
        <v>87</v>
      </c>
      <c r="AY194" s="15" t="s">
        <v>137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85</v>
      </c>
      <c r="BK194" s="228">
        <f>ROUND(I194*H194,2)</f>
        <v>0</v>
      </c>
      <c r="BL194" s="15" t="s">
        <v>142</v>
      </c>
      <c r="BM194" s="227" t="s">
        <v>902</v>
      </c>
    </row>
    <row r="195" s="2" customFormat="1" ht="24.15" customHeight="1">
      <c r="A195" s="36"/>
      <c r="B195" s="37"/>
      <c r="C195" s="215" t="s">
        <v>387</v>
      </c>
      <c r="D195" s="215" t="s">
        <v>138</v>
      </c>
      <c r="E195" s="216" t="s">
        <v>346</v>
      </c>
      <c r="F195" s="217" t="s">
        <v>347</v>
      </c>
      <c r="G195" s="218" t="s">
        <v>141</v>
      </c>
      <c r="H195" s="219">
        <v>2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42</v>
      </c>
      <c r="O195" s="89"/>
      <c r="P195" s="225">
        <f>O195*H195</f>
        <v>0</v>
      </c>
      <c r="Q195" s="225">
        <v>0.042999999999999997</v>
      </c>
      <c r="R195" s="225">
        <f>Q195*H195</f>
        <v>0.085999999999999993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142</v>
      </c>
      <c r="AT195" s="227" t="s">
        <v>138</v>
      </c>
      <c r="AU195" s="227" t="s">
        <v>87</v>
      </c>
      <c r="AY195" s="15" t="s">
        <v>137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85</v>
      </c>
      <c r="BK195" s="228">
        <f>ROUND(I195*H195,2)</f>
        <v>0</v>
      </c>
      <c r="BL195" s="15" t="s">
        <v>142</v>
      </c>
      <c r="BM195" s="227" t="s">
        <v>903</v>
      </c>
    </row>
    <row r="196" s="2" customFormat="1" ht="24.15" customHeight="1">
      <c r="A196" s="36"/>
      <c r="B196" s="37"/>
      <c r="C196" s="215" t="s">
        <v>399</v>
      </c>
      <c r="D196" s="215" t="s">
        <v>138</v>
      </c>
      <c r="E196" s="216" t="s">
        <v>350</v>
      </c>
      <c r="F196" s="217" t="s">
        <v>351</v>
      </c>
      <c r="G196" s="218" t="s">
        <v>141</v>
      </c>
      <c r="H196" s="219">
        <v>7</v>
      </c>
      <c r="I196" s="220"/>
      <c r="J196" s="221">
        <f>ROUND(I196*H196,2)</f>
        <v>0</v>
      </c>
      <c r="K196" s="222"/>
      <c r="L196" s="42"/>
      <c r="M196" s="223" t="s">
        <v>1</v>
      </c>
      <c r="N196" s="224" t="s">
        <v>42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142</v>
      </c>
      <c r="AT196" s="227" t="s">
        <v>138</v>
      </c>
      <c r="AU196" s="227" t="s">
        <v>87</v>
      </c>
      <c r="AY196" s="15" t="s">
        <v>137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85</v>
      </c>
      <c r="BK196" s="228">
        <f>ROUND(I196*H196,2)</f>
        <v>0</v>
      </c>
      <c r="BL196" s="15" t="s">
        <v>142</v>
      </c>
      <c r="BM196" s="227" t="s">
        <v>904</v>
      </c>
    </row>
    <row r="197" s="2" customFormat="1" ht="24.15" customHeight="1">
      <c r="A197" s="36"/>
      <c r="B197" s="37"/>
      <c r="C197" s="215" t="s">
        <v>256</v>
      </c>
      <c r="D197" s="215" t="s">
        <v>138</v>
      </c>
      <c r="E197" s="216" t="s">
        <v>905</v>
      </c>
      <c r="F197" s="217" t="s">
        <v>906</v>
      </c>
      <c r="G197" s="218" t="s">
        <v>141</v>
      </c>
      <c r="H197" s="219">
        <v>7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42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142</v>
      </c>
      <c r="AT197" s="227" t="s">
        <v>138</v>
      </c>
      <c r="AU197" s="227" t="s">
        <v>87</v>
      </c>
      <c r="AY197" s="15" t="s">
        <v>137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85</v>
      </c>
      <c r="BK197" s="228">
        <f>ROUND(I197*H197,2)</f>
        <v>0</v>
      </c>
      <c r="BL197" s="15" t="s">
        <v>142</v>
      </c>
      <c r="BM197" s="227" t="s">
        <v>907</v>
      </c>
    </row>
    <row r="198" s="2" customFormat="1" ht="21.75" customHeight="1">
      <c r="A198" s="36"/>
      <c r="B198" s="37"/>
      <c r="C198" s="215" t="s">
        <v>261</v>
      </c>
      <c r="D198" s="215" t="s">
        <v>138</v>
      </c>
      <c r="E198" s="216" t="s">
        <v>358</v>
      </c>
      <c r="F198" s="217" t="s">
        <v>359</v>
      </c>
      <c r="G198" s="218" t="s">
        <v>301</v>
      </c>
      <c r="H198" s="219">
        <v>2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42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142</v>
      </c>
      <c r="AT198" s="227" t="s">
        <v>138</v>
      </c>
      <c r="AU198" s="227" t="s">
        <v>87</v>
      </c>
      <c r="AY198" s="15" t="s">
        <v>137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85</v>
      </c>
      <c r="BK198" s="228">
        <f>ROUND(I198*H198,2)</f>
        <v>0</v>
      </c>
      <c r="BL198" s="15" t="s">
        <v>142</v>
      </c>
      <c r="BM198" s="227" t="s">
        <v>908</v>
      </c>
    </row>
    <row r="199" s="2" customFormat="1" ht="21.75" customHeight="1">
      <c r="A199" s="36"/>
      <c r="B199" s="37"/>
      <c r="C199" s="215" t="s">
        <v>265</v>
      </c>
      <c r="D199" s="215" t="s">
        <v>138</v>
      </c>
      <c r="E199" s="216" t="s">
        <v>366</v>
      </c>
      <c r="F199" s="217" t="s">
        <v>367</v>
      </c>
      <c r="G199" s="218" t="s">
        <v>301</v>
      </c>
      <c r="H199" s="219">
        <v>2.02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42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142</v>
      </c>
      <c r="AT199" s="227" t="s">
        <v>138</v>
      </c>
      <c r="AU199" s="227" t="s">
        <v>87</v>
      </c>
      <c r="AY199" s="15" t="s">
        <v>137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85</v>
      </c>
      <c r="BK199" s="228">
        <f>ROUND(I199*H199,2)</f>
        <v>0</v>
      </c>
      <c r="BL199" s="15" t="s">
        <v>142</v>
      </c>
      <c r="BM199" s="227" t="s">
        <v>909</v>
      </c>
    </row>
    <row r="200" s="13" customFormat="1">
      <c r="A200" s="13"/>
      <c r="B200" s="242"/>
      <c r="C200" s="243"/>
      <c r="D200" s="244" t="s">
        <v>201</v>
      </c>
      <c r="E200" s="245" t="s">
        <v>1</v>
      </c>
      <c r="F200" s="246" t="s">
        <v>910</v>
      </c>
      <c r="G200" s="243"/>
      <c r="H200" s="247">
        <v>1.54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201</v>
      </c>
      <c r="AU200" s="253" t="s">
        <v>87</v>
      </c>
      <c r="AV200" s="13" t="s">
        <v>87</v>
      </c>
      <c r="AW200" s="13" t="s">
        <v>32</v>
      </c>
      <c r="AX200" s="13" t="s">
        <v>77</v>
      </c>
      <c r="AY200" s="253" t="s">
        <v>137</v>
      </c>
    </row>
    <row r="201" s="13" customFormat="1">
      <c r="A201" s="13"/>
      <c r="B201" s="242"/>
      <c r="C201" s="243"/>
      <c r="D201" s="244" t="s">
        <v>201</v>
      </c>
      <c r="E201" s="245" t="s">
        <v>1</v>
      </c>
      <c r="F201" s="246" t="s">
        <v>911</v>
      </c>
      <c r="G201" s="243"/>
      <c r="H201" s="247">
        <v>0.47999999999999998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201</v>
      </c>
      <c r="AU201" s="253" t="s">
        <v>87</v>
      </c>
      <c r="AV201" s="13" t="s">
        <v>87</v>
      </c>
      <c r="AW201" s="13" t="s">
        <v>32</v>
      </c>
      <c r="AX201" s="13" t="s">
        <v>77</v>
      </c>
      <c r="AY201" s="253" t="s">
        <v>137</v>
      </c>
    </row>
    <row r="202" s="2" customFormat="1" ht="24.15" customHeight="1">
      <c r="A202" s="36"/>
      <c r="B202" s="37"/>
      <c r="C202" s="215" t="s">
        <v>393</v>
      </c>
      <c r="D202" s="215" t="s">
        <v>138</v>
      </c>
      <c r="E202" s="216" t="s">
        <v>373</v>
      </c>
      <c r="F202" s="217" t="s">
        <v>374</v>
      </c>
      <c r="G202" s="218" t="s">
        <v>301</v>
      </c>
      <c r="H202" s="219">
        <v>20.199999999999999</v>
      </c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42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142</v>
      </c>
      <c r="AT202" s="227" t="s">
        <v>138</v>
      </c>
      <c r="AU202" s="227" t="s">
        <v>87</v>
      </c>
      <c r="AY202" s="15" t="s">
        <v>137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85</v>
      </c>
      <c r="BK202" s="228">
        <f>ROUND(I202*H202,2)</f>
        <v>0</v>
      </c>
      <c r="BL202" s="15" t="s">
        <v>142</v>
      </c>
      <c r="BM202" s="227" t="s">
        <v>912</v>
      </c>
    </row>
    <row r="203" s="13" customFormat="1">
      <c r="A203" s="13"/>
      <c r="B203" s="242"/>
      <c r="C203" s="243"/>
      <c r="D203" s="244" t="s">
        <v>201</v>
      </c>
      <c r="E203" s="245" t="s">
        <v>1</v>
      </c>
      <c r="F203" s="246" t="s">
        <v>913</v>
      </c>
      <c r="G203" s="243"/>
      <c r="H203" s="247">
        <v>20.199999999999999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201</v>
      </c>
      <c r="AU203" s="253" t="s">
        <v>87</v>
      </c>
      <c r="AV203" s="13" t="s">
        <v>87</v>
      </c>
      <c r="AW203" s="13" t="s">
        <v>32</v>
      </c>
      <c r="AX203" s="13" t="s">
        <v>85</v>
      </c>
      <c r="AY203" s="253" t="s">
        <v>137</v>
      </c>
    </row>
    <row r="204" s="2" customFormat="1" ht="16.5" customHeight="1">
      <c r="A204" s="36"/>
      <c r="B204" s="37"/>
      <c r="C204" s="215" t="s">
        <v>269</v>
      </c>
      <c r="D204" s="215" t="s">
        <v>138</v>
      </c>
      <c r="E204" s="216" t="s">
        <v>914</v>
      </c>
      <c r="F204" s="217" t="s">
        <v>915</v>
      </c>
      <c r="G204" s="218" t="s">
        <v>380</v>
      </c>
      <c r="H204" s="219">
        <v>1.6080000000000001</v>
      </c>
      <c r="I204" s="220"/>
      <c r="J204" s="221">
        <f>ROUND(I204*H204,2)</f>
        <v>0</v>
      </c>
      <c r="K204" s="222"/>
      <c r="L204" s="42"/>
      <c r="M204" s="223" t="s">
        <v>1</v>
      </c>
      <c r="N204" s="224" t="s">
        <v>42</v>
      </c>
      <c r="O204" s="8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142</v>
      </c>
      <c r="AT204" s="227" t="s">
        <v>138</v>
      </c>
      <c r="AU204" s="227" t="s">
        <v>87</v>
      </c>
      <c r="AY204" s="15" t="s">
        <v>137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85</v>
      </c>
      <c r="BK204" s="228">
        <f>ROUND(I204*H204,2)</f>
        <v>0</v>
      </c>
      <c r="BL204" s="15" t="s">
        <v>142</v>
      </c>
      <c r="BM204" s="227" t="s">
        <v>916</v>
      </c>
    </row>
    <row r="205" s="13" customFormat="1">
      <c r="A205" s="13"/>
      <c r="B205" s="242"/>
      <c r="C205" s="243"/>
      <c r="D205" s="244" t="s">
        <v>201</v>
      </c>
      <c r="E205" s="245" t="s">
        <v>1</v>
      </c>
      <c r="F205" s="246" t="s">
        <v>917</v>
      </c>
      <c r="G205" s="243"/>
      <c r="H205" s="247">
        <v>1.6080000000000001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201</v>
      </c>
      <c r="AU205" s="253" t="s">
        <v>87</v>
      </c>
      <c r="AV205" s="13" t="s">
        <v>87</v>
      </c>
      <c r="AW205" s="13" t="s">
        <v>32</v>
      </c>
      <c r="AX205" s="13" t="s">
        <v>77</v>
      </c>
      <c r="AY205" s="253" t="s">
        <v>137</v>
      </c>
    </row>
    <row r="206" s="2" customFormat="1" ht="24.15" customHeight="1">
      <c r="A206" s="36"/>
      <c r="B206" s="37"/>
      <c r="C206" s="215" t="s">
        <v>395</v>
      </c>
      <c r="D206" s="215" t="s">
        <v>138</v>
      </c>
      <c r="E206" s="216" t="s">
        <v>918</v>
      </c>
      <c r="F206" s="217" t="s">
        <v>919</v>
      </c>
      <c r="G206" s="218" t="s">
        <v>380</v>
      </c>
      <c r="H206" s="219">
        <v>24.120000000000001</v>
      </c>
      <c r="I206" s="220"/>
      <c r="J206" s="221">
        <f>ROUND(I206*H206,2)</f>
        <v>0</v>
      </c>
      <c r="K206" s="222"/>
      <c r="L206" s="42"/>
      <c r="M206" s="223" t="s">
        <v>1</v>
      </c>
      <c r="N206" s="224" t="s">
        <v>42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142</v>
      </c>
      <c r="AT206" s="227" t="s">
        <v>138</v>
      </c>
      <c r="AU206" s="227" t="s">
        <v>87</v>
      </c>
      <c r="AY206" s="15" t="s">
        <v>137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85</v>
      </c>
      <c r="BK206" s="228">
        <f>ROUND(I206*H206,2)</f>
        <v>0</v>
      </c>
      <c r="BL206" s="15" t="s">
        <v>142</v>
      </c>
      <c r="BM206" s="227" t="s">
        <v>920</v>
      </c>
    </row>
    <row r="207" s="13" customFormat="1">
      <c r="A207" s="13"/>
      <c r="B207" s="242"/>
      <c r="C207" s="243"/>
      <c r="D207" s="244" t="s">
        <v>201</v>
      </c>
      <c r="E207" s="245" t="s">
        <v>1</v>
      </c>
      <c r="F207" s="246" t="s">
        <v>921</v>
      </c>
      <c r="G207" s="243"/>
      <c r="H207" s="247">
        <v>24.120000000000001</v>
      </c>
      <c r="I207" s="248"/>
      <c r="J207" s="243"/>
      <c r="K207" s="243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201</v>
      </c>
      <c r="AU207" s="253" t="s">
        <v>87</v>
      </c>
      <c r="AV207" s="13" t="s">
        <v>87</v>
      </c>
      <c r="AW207" s="13" t="s">
        <v>32</v>
      </c>
      <c r="AX207" s="13" t="s">
        <v>85</v>
      </c>
      <c r="AY207" s="253" t="s">
        <v>137</v>
      </c>
    </row>
    <row r="208" s="2" customFormat="1" ht="16.5" customHeight="1">
      <c r="A208" s="36"/>
      <c r="B208" s="37"/>
      <c r="C208" s="215" t="s">
        <v>273</v>
      </c>
      <c r="D208" s="215" t="s">
        <v>138</v>
      </c>
      <c r="E208" s="216" t="s">
        <v>378</v>
      </c>
      <c r="F208" s="217" t="s">
        <v>379</v>
      </c>
      <c r="G208" s="218" t="s">
        <v>380</v>
      </c>
      <c r="H208" s="219">
        <v>3.2320000000000002</v>
      </c>
      <c r="I208" s="220"/>
      <c r="J208" s="221">
        <f>ROUND(I208*H208,2)</f>
        <v>0</v>
      </c>
      <c r="K208" s="222"/>
      <c r="L208" s="42"/>
      <c r="M208" s="223" t="s">
        <v>1</v>
      </c>
      <c r="N208" s="224" t="s">
        <v>42</v>
      </c>
      <c r="O208" s="8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142</v>
      </c>
      <c r="AT208" s="227" t="s">
        <v>138</v>
      </c>
      <c r="AU208" s="227" t="s">
        <v>87</v>
      </c>
      <c r="AY208" s="15" t="s">
        <v>137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85</v>
      </c>
      <c r="BK208" s="228">
        <f>ROUND(I208*H208,2)</f>
        <v>0</v>
      </c>
      <c r="BL208" s="15" t="s">
        <v>142</v>
      </c>
      <c r="BM208" s="227" t="s">
        <v>922</v>
      </c>
    </row>
    <row r="209" s="13" customFormat="1">
      <c r="A209" s="13"/>
      <c r="B209" s="242"/>
      <c r="C209" s="243"/>
      <c r="D209" s="244" t="s">
        <v>201</v>
      </c>
      <c r="E209" s="245" t="s">
        <v>1</v>
      </c>
      <c r="F209" s="246" t="s">
        <v>923</v>
      </c>
      <c r="G209" s="243"/>
      <c r="H209" s="247">
        <v>3.2320000000000002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201</v>
      </c>
      <c r="AU209" s="253" t="s">
        <v>87</v>
      </c>
      <c r="AV209" s="13" t="s">
        <v>87</v>
      </c>
      <c r="AW209" s="13" t="s">
        <v>32</v>
      </c>
      <c r="AX209" s="13" t="s">
        <v>85</v>
      </c>
      <c r="AY209" s="253" t="s">
        <v>137</v>
      </c>
    </row>
    <row r="210" s="2" customFormat="1" ht="16.5" customHeight="1">
      <c r="A210" s="36"/>
      <c r="B210" s="37"/>
      <c r="C210" s="215" t="s">
        <v>662</v>
      </c>
      <c r="D210" s="215" t="s">
        <v>138</v>
      </c>
      <c r="E210" s="216" t="s">
        <v>924</v>
      </c>
      <c r="F210" s="217" t="s">
        <v>925</v>
      </c>
      <c r="G210" s="218" t="s">
        <v>380</v>
      </c>
      <c r="H210" s="219">
        <v>0.60799999999999998</v>
      </c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42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142</v>
      </c>
      <c r="AT210" s="227" t="s">
        <v>138</v>
      </c>
      <c r="AU210" s="227" t="s">
        <v>87</v>
      </c>
      <c r="AY210" s="15" t="s">
        <v>137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85</v>
      </c>
      <c r="BK210" s="228">
        <f>ROUND(I210*H210,2)</f>
        <v>0</v>
      </c>
      <c r="BL210" s="15" t="s">
        <v>142</v>
      </c>
      <c r="BM210" s="227" t="s">
        <v>926</v>
      </c>
    </row>
    <row r="211" s="2" customFormat="1" ht="21.75" customHeight="1">
      <c r="A211" s="36"/>
      <c r="B211" s="37"/>
      <c r="C211" s="215" t="s">
        <v>666</v>
      </c>
      <c r="D211" s="215" t="s">
        <v>138</v>
      </c>
      <c r="E211" s="216" t="s">
        <v>388</v>
      </c>
      <c r="F211" s="217" t="s">
        <v>389</v>
      </c>
      <c r="G211" s="218" t="s">
        <v>291</v>
      </c>
      <c r="H211" s="219">
        <v>15.4</v>
      </c>
      <c r="I211" s="220"/>
      <c r="J211" s="221">
        <f>ROUND(I211*H211,2)</f>
        <v>0</v>
      </c>
      <c r="K211" s="222"/>
      <c r="L211" s="42"/>
      <c r="M211" s="223" t="s">
        <v>1</v>
      </c>
      <c r="N211" s="224" t="s">
        <v>42</v>
      </c>
      <c r="O211" s="89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142</v>
      </c>
      <c r="AT211" s="227" t="s">
        <v>138</v>
      </c>
      <c r="AU211" s="227" t="s">
        <v>87</v>
      </c>
      <c r="AY211" s="15" t="s">
        <v>137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85</v>
      </c>
      <c r="BK211" s="228">
        <f>ROUND(I211*H211,2)</f>
        <v>0</v>
      </c>
      <c r="BL211" s="15" t="s">
        <v>142</v>
      </c>
      <c r="BM211" s="227" t="s">
        <v>927</v>
      </c>
    </row>
    <row r="212" s="13" customFormat="1">
      <c r="A212" s="13"/>
      <c r="B212" s="242"/>
      <c r="C212" s="243"/>
      <c r="D212" s="244" t="s">
        <v>201</v>
      </c>
      <c r="E212" s="245" t="s">
        <v>1</v>
      </c>
      <c r="F212" s="246" t="s">
        <v>928</v>
      </c>
      <c r="G212" s="243"/>
      <c r="H212" s="247">
        <v>15.4</v>
      </c>
      <c r="I212" s="248"/>
      <c r="J212" s="243"/>
      <c r="K212" s="243"/>
      <c r="L212" s="249"/>
      <c r="M212" s="250"/>
      <c r="N212" s="251"/>
      <c r="O212" s="251"/>
      <c r="P212" s="251"/>
      <c r="Q212" s="251"/>
      <c r="R212" s="251"/>
      <c r="S212" s="251"/>
      <c r="T212" s="25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3" t="s">
        <v>201</v>
      </c>
      <c r="AU212" s="253" t="s">
        <v>87</v>
      </c>
      <c r="AV212" s="13" t="s">
        <v>87</v>
      </c>
      <c r="AW212" s="13" t="s">
        <v>32</v>
      </c>
      <c r="AX212" s="13" t="s">
        <v>77</v>
      </c>
      <c r="AY212" s="253" t="s">
        <v>137</v>
      </c>
    </row>
    <row r="213" s="2" customFormat="1" ht="16.5" customHeight="1">
      <c r="A213" s="36"/>
      <c r="B213" s="37"/>
      <c r="C213" s="215" t="s">
        <v>628</v>
      </c>
      <c r="D213" s="215" t="s">
        <v>138</v>
      </c>
      <c r="E213" s="216" t="s">
        <v>270</v>
      </c>
      <c r="F213" s="217" t="s">
        <v>271</v>
      </c>
      <c r="G213" s="218" t="s">
        <v>259</v>
      </c>
      <c r="H213" s="254"/>
      <c r="I213" s="220"/>
      <c r="J213" s="221">
        <f>ROUND(I213*H213,2)</f>
        <v>0</v>
      </c>
      <c r="K213" s="222"/>
      <c r="L213" s="42"/>
      <c r="M213" s="223" t="s">
        <v>1</v>
      </c>
      <c r="N213" s="224" t="s">
        <v>42</v>
      </c>
      <c r="O213" s="89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142</v>
      </c>
      <c r="AT213" s="227" t="s">
        <v>138</v>
      </c>
      <c r="AU213" s="227" t="s">
        <v>87</v>
      </c>
      <c r="AY213" s="15" t="s">
        <v>137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5" t="s">
        <v>85</v>
      </c>
      <c r="BK213" s="228">
        <f>ROUND(I213*H213,2)</f>
        <v>0</v>
      </c>
      <c r="BL213" s="15" t="s">
        <v>142</v>
      </c>
      <c r="BM213" s="227" t="s">
        <v>929</v>
      </c>
    </row>
    <row r="214" s="12" customFormat="1" ht="22.8" customHeight="1">
      <c r="A214" s="12"/>
      <c r="B214" s="201"/>
      <c r="C214" s="202"/>
      <c r="D214" s="203" t="s">
        <v>76</v>
      </c>
      <c r="E214" s="229" t="s">
        <v>397</v>
      </c>
      <c r="F214" s="229" t="s">
        <v>398</v>
      </c>
      <c r="G214" s="202"/>
      <c r="H214" s="202"/>
      <c r="I214" s="205"/>
      <c r="J214" s="230">
        <f>BK214</f>
        <v>0</v>
      </c>
      <c r="K214" s="202"/>
      <c r="L214" s="207"/>
      <c r="M214" s="208"/>
      <c r="N214" s="209"/>
      <c r="O214" s="209"/>
      <c r="P214" s="210">
        <f>P215</f>
        <v>0</v>
      </c>
      <c r="Q214" s="209"/>
      <c r="R214" s="210">
        <f>R215</f>
        <v>0</v>
      </c>
      <c r="S214" s="209"/>
      <c r="T214" s="211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2" t="s">
        <v>146</v>
      </c>
      <c r="AT214" s="213" t="s">
        <v>76</v>
      </c>
      <c r="AU214" s="213" t="s">
        <v>85</v>
      </c>
      <c r="AY214" s="212" t="s">
        <v>137</v>
      </c>
      <c r="BK214" s="214">
        <f>BK215</f>
        <v>0</v>
      </c>
    </row>
    <row r="215" s="2" customFormat="1" ht="24.15" customHeight="1">
      <c r="A215" s="36"/>
      <c r="B215" s="37"/>
      <c r="C215" s="215" t="s">
        <v>669</v>
      </c>
      <c r="D215" s="215" t="s">
        <v>138</v>
      </c>
      <c r="E215" s="216" t="s">
        <v>400</v>
      </c>
      <c r="F215" s="217" t="s">
        <v>401</v>
      </c>
      <c r="G215" s="218" t="s">
        <v>402</v>
      </c>
      <c r="H215" s="219">
        <v>1</v>
      </c>
      <c r="I215" s="220"/>
      <c r="J215" s="221">
        <f>ROUND(I215*H215,2)</f>
        <v>0</v>
      </c>
      <c r="K215" s="222"/>
      <c r="L215" s="42"/>
      <c r="M215" s="255" t="s">
        <v>1</v>
      </c>
      <c r="N215" s="256" t="s">
        <v>42</v>
      </c>
      <c r="O215" s="257"/>
      <c r="P215" s="258">
        <f>O215*H215</f>
        <v>0</v>
      </c>
      <c r="Q215" s="258">
        <v>0</v>
      </c>
      <c r="R215" s="258">
        <f>Q215*H215</f>
        <v>0</v>
      </c>
      <c r="S215" s="258">
        <v>0</v>
      </c>
      <c r="T215" s="259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142</v>
      </c>
      <c r="AT215" s="227" t="s">
        <v>138</v>
      </c>
      <c r="AU215" s="227" t="s">
        <v>87</v>
      </c>
      <c r="AY215" s="15" t="s">
        <v>137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85</v>
      </c>
      <c r="BK215" s="228">
        <f>ROUND(I215*H215,2)</f>
        <v>0</v>
      </c>
      <c r="BL215" s="15" t="s">
        <v>142</v>
      </c>
      <c r="BM215" s="227" t="s">
        <v>930</v>
      </c>
    </row>
    <row r="216" s="2" customFormat="1" ht="6.96" customHeight="1">
      <c r="A216" s="36"/>
      <c r="B216" s="64"/>
      <c r="C216" s="65"/>
      <c r="D216" s="65"/>
      <c r="E216" s="65"/>
      <c r="F216" s="65"/>
      <c r="G216" s="65"/>
      <c r="H216" s="65"/>
      <c r="I216" s="65"/>
      <c r="J216" s="65"/>
      <c r="K216" s="65"/>
      <c r="L216" s="42"/>
      <c r="M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</sheetData>
  <sheetProtection sheet="1" autoFilter="0" formatColumns="0" formatRows="0" objects="1" scenarios="1" spinCount="100000" saltValue="i87l/+3fkR+2Mxfqp3wZm/MEIdPr2iNgLDmcdPmc5PM6v0+8kFJuLkBZRJLaznFYP0CUiY7CJz2M5BRoddZxOg==" hashValue="057OV5Msbl1eDOlY9zbjzMzstH37ebILTofnYAEwQiGWANY4HrZA/Gb9/V3hSVhxXiZbV+UM/vqSKKXi0kwPdw==" algorithmName="SHA-512" password="CC35"/>
  <autoFilter ref="C122:K21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108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="1" customFormat="1" ht="24.96" customHeight="1">
      <c r="B4" s="18"/>
      <c r="D4" s="136" t="s">
        <v>109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Mikulov, rekonstrukce chodníků a nasvětlení přechodů podél III/525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931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">
        <v>31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ROUND(J123,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ROUND((SUM(BE123:BE212)),  2)</f>
        <v>0</v>
      </c>
      <c r="G33" s="36"/>
      <c r="H33" s="36"/>
      <c r="I33" s="153">
        <v>0.20999999999999999</v>
      </c>
      <c r="J33" s="152">
        <f>ROUND(((SUM(BE123:BE212))*I33),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43</v>
      </c>
      <c r="F34" s="152">
        <f>ROUND((SUM(BF123:BF212)),  2)</f>
        <v>0</v>
      </c>
      <c r="G34" s="36"/>
      <c r="H34" s="36"/>
      <c r="I34" s="153">
        <v>0.14999999999999999</v>
      </c>
      <c r="J34" s="152">
        <f>ROUND(((SUM(BF123:BF212))*I34),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44</v>
      </c>
      <c r="F35" s="152">
        <f>ROUND((SUM(BG123:BG212)),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45</v>
      </c>
      <c r="F36" s="152">
        <f>ROUND((SUM(BH123:BH212)),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46</v>
      </c>
      <c r="F37" s="152">
        <f>ROUND((SUM(BI123:BI212)),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Mikulov, rekonstrukce chodníků a nasvětlení přechodů podél III/525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P8 - SO 401.8 - Veřejné osvěltení přechod P8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Mikulov</v>
      </c>
      <c r="G89" s="38"/>
      <c r="H89" s="38"/>
      <c r="I89" s="30" t="s">
        <v>22</v>
      </c>
      <c r="J89" s="77" t="str">
        <f>IF(J12="","",J12)</f>
        <v>25. 9. 2020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PK Sklenář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Ing.Jiří Sklenář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113</v>
      </c>
      <c r="D94" s="174"/>
      <c r="E94" s="174"/>
      <c r="F94" s="174"/>
      <c r="G94" s="174"/>
      <c r="H94" s="174"/>
      <c r="I94" s="174"/>
      <c r="J94" s="175" t="s">
        <v>114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115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="9" customFormat="1" ht="24.96" customHeight="1">
      <c r="A97" s="9"/>
      <c r="B97" s="177"/>
      <c r="C97" s="178"/>
      <c r="D97" s="179" t="s">
        <v>541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3"/>
      <c r="C98" s="184"/>
      <c r="D98" s="185" t="s">
        <v>542</v>
      </c>
      <c r="E98" s="186"/>
      <c r="F98" s="186"/>
      <c r="G98" s="186"/>
      <c r="H98" s="186"/>
      <c r="I98" s="186"/>
      <c r="J98" s="187">
        <f>J125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7"/>
      <c r="C99" s="178"/>
      <c r="D99" s="179" t="s">
        <v>117</v>
      </c>
      <c r="E99" s="180"/>
      <c r="F99" s="180"/>
      <c r="G99" s="180"/>
      <c r="H99" s="180"/>
      <c r="I99" s="180"/>
      <c r="J99" s="181">
        <f>J136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7"/>
      <c r="C100" s="178"/>
      <c r="D100" s="179" t="s">
        <v>118</v>
      </c>
      <c r="E100" s="180"/>
      <c r="F100" s="180"/>
      <c r="G100" s="180"/>
      <c r="H100" s="180"/>
      <c r="I100" s="180"/>
      <c r="J100" s="181">
        <f>J138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3"/>
      <c r="C101" s="184"/>
      <c r="D101" s="185" t="s">
        <v>119</v>
      </c>
      <c r="E101" s="186"/>
      <c r="F101" s="186"/>
      <c r="G101" s="186"/>
      <c r="H101" s="186"/>
      <c r="I101" s="186"/>
      <c r="J101" s="187">
        <f>J139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3"/>
      <c r="C102" s="184"/>
      <c r="D102" s="185" t="s">
        <v>120</v>
      </c>
      <c r="E102" s="186"/>
      <c r="F102" s="186"/>
      <c r="G102" s="186"/>
      <c r="H102" s="186"/>
      <c r="I102" s="186"/>
      <c r="J102" s="187">
        <f>J174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3"/>
      <c r="C103" s="184"/>
      <c r="D103" s="185" t="s">
        <v>121</v>
      </c>
      <c r="E103" s="186"/>
      <c r="F103" s="186"/>
      <c r="G103" s="186"/>
      <c r="H103" s="186"/>
      <c r="I103" s="186"/>
      <c r="J103" s="187">
        <f>J211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6.96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="2" customFormat="1" ht="6.96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24.96" customHeight="1">
      <c r="A110" s="36"/>
      <c r="B110" s="37"/>
      <c r="C110" s="21" t="s">
        <v>122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172" t="str">
        <f>E7</f>
        <v>Mikulov, rekonstrukce chodníků a nasvětlení přechodů podél III/525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2" customHeight="1">
      <c r="A114" s="36"/>
      <c r="B114" s="37"/>
      <c r="C114" s="30" t="s">
        <v>110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6.5" customHeight="1">
      <c r="A115" s="36"/>
      <c r="B115" s="37"/>
      <c r="C115" s="38"/>
      <c r="D115" s="38"/>
      <c r="E115" s="74" t="str">
        <f>E9</f>
        <v>P8 - SO 401.8 - Veřejné osvěltení přechod P8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Mikulov</v>
      </c>
      <c r="G117" s="38"/>
      <c r="H117" s="38"/>
      <c r="I117" s="30" t="s">
        <v>22</v>
      </c>
      <c r="J117" s="77" t="str">
        <f>IF(J12="","",J12)</f>
        <v>25. 9. 2020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30" t="s">
        <v>30</v>
      </c>
      <c r="J119" s="34" t="str">
        <f>E21</f>
        <v>PK Sklenář s.r.o.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33</v>
      </c>
      <c r="J120" s="34" t="str">
        <f>E24</f>
        <v>Ing.Jiří Sklenář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0.32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11" customFormat="1" ht="29.28" customHeight="1">
      <c r="A122" s="189"/>
      <c r="B122" s="190"/>
      <c r="C122" s="191" t="s">
        <v>123</v>
      </c>
      <c r="D122" s="192" t="s">
        <v>62</v>
      </c>
      <c r="E122" s="192" t="s">
        <v>58</v>
      </c>
      <c r="F122" s="192" t="s">
        <v>59</v>
      </c>
      <c r="G122" s="192" t="s">
        <v>124</v>
      </c>
      <c r="H122" s="192" t="s">
        <v>125</v>
      </c>
      <c r="I122" s="192" t="s">
        <v>126</v>
      </c>
      <c r="J122" s="193" t="s">
        <v>114</v>
      </c>
      <c r="K122" s="194" t="s">
        <v>127</v>
      </c>
      <c r="L122" s="195"/>
      <c r="M122" s="98" t="s">
        <v>1</v>
      </c>
      <c r="N122" s="99" t="s">
        <v>41</v>
      </c>
      <c r="O122" s="99" t="s">
        <v>128</v>
      </c>
      <c r="P122" s="99" t="s">
        <v>129</v>
      </c>
      <c r="Q122" s="99" t="s">
        <v>130</v>
      </c>
      <c r="R122" s="99" t="s">
        <v>131</v>
      </c>
      <c r="S122" s="99" t="s">
        <v>132</v>
      </c>
      <c r="T122" s="100" t="s">
        <v>133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</row>
    <row r="123" s="2" customFormat="1" ht="22.8" customHeight="1">
      <c r="A123" s="36"/>
      <c r="B123" s="37"/>
      <c r="C123" s="105" t="s">
        <v>134</v>
      </c>
      <c r="D123" s="38"/>
      <c r="E123" s="38"/>
      <c r="F123" s="38"/>
      <c r="G123" s="38"/>
      <c r="H123" s="38"/>
      <c r="I123" s="38"/>
      <c r="J123" s="196">
        <f>BK123</f>
        <v>0</v>
      </c>
      <c r="K123" s="38"/>
      <c r="L123" s="42"/>
      <c r="M123" s="101"/>
      <c r="N123" s="197"/>
      <c r="O123" s="102"/>
      <c r="P123" s="198">
        <f>P124+P136+P138</f>
        <v>0</v>
      </c>
      <c r="Q123" s="102"/>
      <c r="R123" s="198">
        <f>R124+R136+R138</f>
        <v>10.34483592</v>
      </c>
      <c r="S123" s="102"/>
      <c r="T123" s="199">
        <f>T124+T136+T138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116</v>
      </c>
      <c r="BK123" s="200">
        <f>BK124+BK136+BK138</f>
        <v>0</v>
      </c>
    </row>
    <row r="124" s="12" customFormat="1" ht="25.92" customHeight="1">
      <c r="A124" s="12"/>
      <c r="B124" s="201"/>
      <c r="C124" s="202"/>
      <c r="D124" s="203" t="s">
        <v>76</v>
      </c>
      <c r="E124" s="204" t="s">
        <v>543</v>
      </c>
      <c r="F124" s="204" t="s">
        <v>543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</f>
        <v>0</v>
      </c>
      <c r="Q124" s="209"/>
      <c r="R124" s="210">
        <f>R125</f>
        <v>0.35276000000000002</v>
      </c>
      <c r="S124" s="209"/>
      <c r="T124" s="2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85</v>
      </c>
      <c r="AT124" s="213" t="s">
        <v>76</v>
      </c>
      <c r="AU124" s="213" t="s">
        <v>77</v>
      </c>
      <c r="AY124" s="212" t="s">
        <v>137</v>
      </c>
      <c r="BK124" s="214">
        <f>BK125</f>
        <v>0</v>
      </c>
    </row>
    <row r="125" s="12" customFormat="1" ht="22.8" customHeight="1">
      <c r="A125" s="12"/>
      <c r="B125" s="201"/>
      <c r="C125" s="202"/>
      <c r="D125" s="203" t="s">
        <v>76</v>
      </c>
      <c r="E125" s="229" t="s">
        <v>544</v>
      </c>
      <c r="F125" s="229" t="s">
        <v>545</v>
      </c>
      <c r="G125" s="202"/>
      <c r="H125" s="202"/>
      <c r="I125" s="205"/>
      <c r="J125" s="230">
        <f>BK125</f>
        <v>0</v>
      </c>
      <c r="K125" s="202"/>
      <c r="L125" s="207"/>
      <c r="M125" s="208"/>
      <c r="N125" s="209"/>
      <c r="O125" s="209"/>
      <c r="P125" s="210">
        <f>SUM(P126:P135)</f>
        <v>0</v>
      </c>
      <c r="Q125" s="209"/>
      <c r="R125" s="210">
        <f>SUM(R126:R135)</f>
        <v>0.35276000000000002</v>
      </c>
      <c r="S125" s="209"/>
      <c r="T125" s="211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85</v>
      </c>
      <c r="AT125" s="213" t="s">
        <v>76</v>
      </c>
      <c r="AU125" s="213" t="s">
        <v>85</v>
      </c>
      <c r="AY125" s="212" t="s">
        <v>137</v>
      </c>
      <c r="BK125" s="214">
        <f>SUM(BK126:BK135)</f>
        <v>0</v>
      </c>
    </row>
    <row r="126" s="2" customFormat="1" ht="21.75" customHeight="1">
      <c r="A126" s="36"/>
      <c r="B126" s="37"/>
      <c r="C126" s="215" t="s">
        <v>85</v>
      </c>
      <c r="D126" s="215" t="s">
        <v>138</v>
      </c>
      <c r="E126" s="216" t="s">
        <v>546</v>
      </c>
      <c r="F126" s="217" t="s">
        <v>547</v>
      </c>
      <c r="G126" s="218" t="s">
        <v>291</v>
      </c>
      <c r="H126" s="219">
        <v>4.0800000000000001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42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157</v>
      </c>
      <c r="AT126" s="227" t="s">
        <v>138</v>
      </c>
      <c r="AU126" s="227" t="s">
        <v>87</v>
      </c>
      <c r="AY126" s="15" t="s">
        <v>137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85</v>
      </c>
      <c r="BK126" s="228">
        <f>ROUND(I126*H126,2)</f>
        <v>0</v>
      </c>
      <c r="BL126" s="15" t="s">
        <v>157</v>
      </c>
      <c r="BM126" s="227" t="s">
        <v>932</v>
      </c>
    </row>
    <row r="127" s="13" customFormat="1">
      <c r="A127" s="13"/>
      <c r="B127" s="242"/>
      <c r="C127" s="243"/>
      <c r="D127" s="244" t="s">
        <v>201</v>
      </c>
      <c r="E127" s="245" t="s">
        <v>1</v>
      </c>
      <c r="F127" s="246" t="s">
        <v>933</v>
      </c>
      <c r="G127" s="243"/>
      <c r="H127" s="247">
        <v>2.2000000000000002</v>
      </c>
      <c r="I127" s="248"/>
      <c r="J127" s="243"/>
      <c r="K127" s="243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201</v>
      </c>
      <c r="AU127" s="253" t="s">
        <v>87</v>
      </c>
      <c r="AV127" s="13" t="s">
        <v>87</v>
      </c>
      <c r="AW127" s="13" t="s">
        <v>32</v>
      </c>
      <c r="AX127" s="13" t="s">
        <v>77</v>
      </c>
      <c r="AY127" s="253" t="s">
        <v>137</v>
      </c>
    </row>
    <row r="128" s="13" customFormat="1">
      <c r="A128" s="13"/>
      <c r="B128" s="242"/>
      <c r="C128" s="243"/>
      <c r="D128" s="244" t="s">
        <v>201</v>
      </c>
      <c r="E128" s="245" t="s">
        <v>1</v>
      </c>
      <c r="F128" s="246" t="s">
        <v>934</v>
      </c>
      <c r="G128" s="243"/>
      <c r="H128" s="247">
        <v>4.0800000000000001</v>
      </c>
      <c r="I128" s="248"/>
      <c r="J128" s="243"/>
      <c r="K128" s="243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201</v>
      </c>
      <c r="AU128" s="253" t="s">
        <v>87</v>
      </c>
      <c r="AV128" s="13" t="s">
        <v>87</v>
      </c>
      <c r="AW128" s="13" t="s">
        <v>32</v>
      </c>
      <c r="AX128" s="13" t="s">
        <v>85</v>
      </c>
      <c r="AY128" s="253" t="s">
        <v>137</v>
      </c>
    </row>
    <row r="129" s="2" customFormat="1" ht="16.5" customHeight="1">
      <c r="A129" s="36"/>
      <c r="B129" s="37"/>
      <c r="C129" s="215" t="s">
        <v>87</v>
      </c>
      <c r="D129" s="215" t="s">
        <v>138</v>
      </c>
      <c r="E129" s="216" t="s">
        <v>550</v>
      </c>
      <c r="F129" s="217" t="s">
        <v>551</v>
      </c>
      <c r="G129" s="218" t="s">
        <v>291</v>
      </c>
      <c r="H129" s="219">
        <v>3.2000000000000002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42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157</v>
      </c>
      <c r="AT129" s="227" t="s">
        <v>138</v>
      </c>
      <c r="AU129" s="227" t="s">
        <v>87</v>
      </c>
      <c r="AY129" s="15" t="s">
        <v>137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85</v>
      </c>
      <c r="BK129" s="228">
        <f>ROUND(I129*H129,2)</f>
        <v>0</v>
      </c>
      <c r="BL129" s="15" t="s">
        <v>157</v>
      </c>
      <c r="BM129" s="227" t="s">
        <v>935</v>
      </c>
    </row>
    <row r="130" s="13" customFormat="1">
      <c r="A130" s="13"/>
      <c r="B130" s="242"/>
      <c r="C130" s="243"/>
      <c r="D130" s="244" t="s">
        <v>201</v>
      </c>
      <c r="E130" s="245" t="s">
        <v>1</v>
      </c>
      <c r="F130" s="246" t="s">
        <v>936</v>
      </c>
      <c r="G130" s="243"/>
      <c r="H130" s="247">
        <v>1.3999999999999999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201</v>
      </c>
      <c r="AU130" s="253" t="s">
        <v>87</v>
      </c>
      <c r="AV130" s="13" t="s">
        <v>87</v>
      </c>
      <c r="AW130" s="13" t="s">
        <v>32</v>
      </c>
      <c r="AX130" s="13" t="s">
        <v>77</v>
      </c>
      <c r="AY130" s="253" t="s">
        <v>137</v>
      </c>
    </row>
    <row r="131" s="13" customFormat="1">
      <c r="A131" s="13"/>
      <c r="B131" s="242"/>
      <c r="C131" s="243"/>
      <c r="D131" s="244" t="s">
        <v>201</v>
      </c>
      <c r="E131" s="245" t="s">
        <v>1</v>
      </c>
      <c r="F131" s="246" t="s">
        <v>937</v>
      </c>
      <c r="G131" s="243"/>
      <c r="H131" s="247">
        <v>3.2000000000000002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201</v>
      </c>
      <c r="AU131" s="253" t="s">
        <v>87</v>
      </c>
      <c r="AV131" s="13" t="s">
        <v>87</v>
      </c>
      <c r="AW131" s="13" t="s">
        <v>32</v>
      </c>
      <c r="AX131" s="13" t="s">
        <v>85</v>
      </c>
      <c r="AY131" s="253" t="s">
        <v>137</v>
      </c>
    </row>
    <row r="132" s="2" customFormat="1" ht="24.15" customHeight="1">
      <c r="A132" s="36"/>
      <c r="B132" s="37"/>
      <c r="C132" s="215" t="s">
        <v>146</v>
      </c>
      <c r="D132" s="215" t="s">
        <v>138</v>
      </c>
      <c r="E132" s="216" t="s">
        <v>554</v>
      </c>
      <c r="F132" s="217" t="s">
        <v>555</v>
      </c>
      <c r="G132" s="218" t="s">
        <v>291</v>
      </c>
      <c r="H132" s="219">
        <v>4.0800000000000001</v>
      </c>
      <c r="I132" s="220"/>
      <c r="J132" s="221">
        <f>ROUND(I132*H132,2)</f>
        <v>0</v>
      </c>
      <c r="K132" s="222"/>
      <c r="L132" s="42"/>
      <c r="M132" s="223" t="s">
        <v>1</v>
      </c>
      <c r="N132" s="224" t="s">
        <v>42</v>
      </c>
      <c r="O132" s="89"/>
      <c r="P132" s="225">
        <f>O132*H132</f>
        <v>0</v>
      </c>
      <c r="Q132" s="225">
        <v>0.084250000000000005</v>
      </c>
      <c r="R132" s="225">
        <f>Q132*H132</f>
        <v>0.34374000000000005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157</v>
      </c>
      <c r="AT132" s="227" t="s">
        <v>138</v>
      </c>
      <c r="AU132" s="227" t="s">
        <v>87</v>
      </c>
      <c r="AY132" s="15" t="s">
        <v>137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85</v>
      </c>
      <c r="BK132" s="228">
        <f>ROUND(I132*H132,2)</f>
        <v>0</v>
      </c>
      <c r="BL132" s="15" t="s">
        <v>157</v>
      </c>
      <c r="BM132" s="227" t="s">
        <v>938</v>
      </c>
    </row>
    <row r="133" s="13" customFormat="1">
      <c r="A133" s="13"/>
      <c r="B133" s="242"/>
      <c r="C133" s="243"/>
      <c r="D133" s="244" t="s">
        <v>201</v>
      </c>
      <c r="E133" s="245" t="s">
        <v>1</v>
      </c>
      <c r="F133" s="246" t="s">
        <v>933</v>
      </c>
      <c r="G133" s="243"/>
      <c r="H133" s="247">
        <v>2.2000000000000002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201</v>
      </c>
      <c r="AU133" s="253" t="s">
        <v>87</v>
      </c>
      <c r="AV133" s="13" t="s">
        <v>87</v>
      </c>
      <c r="AW133" s="13" t="s">
        <v>32</v>
      </c>
      <c r="AX133" s="13" t="s">
        <v>77</v>
      </c>
      <c r="AY133" s="253" t="s">
        <v>137</v>
      </c>
    </row>
    <row r="134" s="13" customFormat="1">
      <c r="A134" s="13"/>
      <c r="B134" s="242"/>
      <c r="C134" s="243"/>
      <c r="D134" s="244" t="s">
        <v>201</v>
      </c>
      <c r="E134" s="245" t="s">
        <v>1</v>
      </c>
      <c r="F134" s="246" t="s">
        <v>934</v>
      </c>
      <c r="G134" s="243"/>
      <c r="H134" s="247">
        <v>4.0800000000000001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201</v>
      </c>
      <c r="AU134" s="253" t="s">
        <v>87</v>
      </c>
      <c r="AV134" s="13" t="s">
        <v>87</v>
      </c>
      <c r="AW134" s="13" t="s">
        <v>32</v>
      </c>
      <c r="AX134" s="13" t="s">
        <v>85</v>
      </c>
      <c r="AY134" s="253" t="s">
        <v>137</v>
      </c>
    </row>
    <row r="135" s="2" customFormat="1" ht="16.5" customHeight="1">
      <c r="A135" s="36"/>
      <c r="B135" s="37"/>
      <c r="C135" s="231" t="s">
        <v>157</v>
      </c>
      <c r="D135" s="231" t="s">
        <v>144</v>
      </c>
      <c r="E135" s="232" t="s">
        <v>558</v>
      </c>
      <c r="F135" s="233" t="s">
        <v>559</v>
      </c>
      <c r="G135" s="234" t="s">
        <v>160</v>
      </c>
      <c r="H135" s="235">
        <v>0.40999999999999998</v>
      </c>
      <c r="I135" s="236"/>
      <c r="J135" s="237">
        <f>ROUND(I135*H135,2)</f>
        <v>0</v>
      </c>
      <c r="K135" s="238"/>
      <c r="L135" s="239"/>
      <c r="M135" s="240" t="s">
        <v>1</v>
      </c>
      <c r="N135" s="241" t="s">
        <v>42</v>
      </c>
      <c r="O135" s="89"/>
      <c r="P135" s="225">
        <f>O135*H135</f>
        <v>0</v>
      </c>
      <c r="Q135" s="225">
        <v>0.021999999999999999</v>
      </c>
      <c r="R135" s="225">
        <f>Q135*H135</f>
        <v>0.0090199999999999985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175</v>
      </c>
      <c r="AT135" s="227" t="s">
        <v>144</v>
      </c>
      <c r="AU135" s="227" t="s">
        <v>87</v>
      </c>
      <c r="AY135" s="15" t="s">
        <v>137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85</v>
      </c>
      <c r="BK135" s="228">
        <f>ROUND(I135*H135,2)</f>
        <v>0</v>
      </c>
      <c r="BL135" s="15" t="s">
        <v>157</v>
      </c>
      <c r="BM135" s="227" t="s">
        <v>939</v>
      </c>
    </row>
    <row r="136" s="12" customFormat="1" ht="25.92" customHeight="1">
      <c r="A136" s="12"/>
      <c r="B136" s="201"/>
      <c r="C136" s="202"/>
      <c r="D136" s="203" t="s">
        <v>76</v>
      </c>
      <c r="E136" s="204" t="s">
        <v>135</v>
      </c>
      <c r="F136" s="204" t="s">
        <v>136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P137</f>
        <v>0</v>
      </c>
      <c r="Q136" s="209"/>
      <c r="R136" s="210">
        <f>R137</f>
        <v>0</v>
      </c>
      <c r="S136" s="209"/>
      <c r="T136" s="21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87</v>
      </c>
      <c r="AT136" s="213" t="s">
        <v>76</v>
      </c>
      <c r="AU136" s="213" t="s">
        <v>77</v>
      </c>
      <c r="AY136" s="212" t="s">
        <v>137</v>
      </c>
      <c r="BK136" s="214">
        <f>BK137</f>
        <v>0</v>
      </c>
    </row>
    <row r="137" s="2" customFormat="1" ht="24.15" customHeight="1">
      <c r="A137" s="36"/>
      <c r="B137" s="37"/>
      <c r="C137" s="215" t="s">
        <v>162</v>
      </c>
      <c r="D137" s="215" t="s">
        <v>138</v>
      </c>
      <c r="E137" s="216" t="s">
        <v>139</v>
      </c>
      <c r="F137" s="217" t="s">
        <v>140</v>
      </c>
      <c r="G137" s="218" t="s">
        <v>141</v>
      </c>
      <c r="H137" s="219">
        <v>55</v>
      </c>
      <c r="I137" s="220"/>
      <c r="J137" s="221">
        <f>ROUND(I137*H137,2)</f>
        <v>0</v>
      </c>
      <c r="K137" s="222"/>
      <c r="L137" s="42"/>
      <c r="M137" s="223" t="s">
        <v>1</v>
      </c>
      <c r="N137" s="224" t="s">
        <v>42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142</v>
      </c>
      <c r="AT137" s="227" t="s">
        <v>138</v>
      </c>
      <c r="AU137" s="227" t="s">
        <v>85</v>
      </c>
      <c r="AY137" s="15" t="s">
        <v>137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85</v>
      </c>
      <c r="BK137" s="228">
        <f>ROUND(I137*H137,2)</f>
        <v>0</v>
      </c>
      <c r="BL137" s="15" t="s">
        <v>142</v>
      </c>
      <c r="BM137" s="227" t="s">
        <v>940</v>
      </c>
    </row>
    <row r="138" s="12" customFormat="1" ht="25.92" customHeight="1">
      <c r="A138" s="12"/>
      <c r="B138" s="201"/>
      <c r="C138" s="202"/>
      <c r="D138" s="203" t="s">
        <v>76</v>
      </c>
      <c r="E138" s="204" t="s">
        <v>144</v>
      </c>
      <c r="F138" s="204" t="s">
        <v>145</v>
      </c>
      <c r="G138" s="202"/>
      <c r="H138" s="202"/>
      <c r="I138" s="205"/>
      <c r="J138" s="206">
        <f>BK138</f>
        <v>0</v>
      </c>
      <c r="K138" s="202"/>
      <c r="L138" s="207"/>
      <c r="M138" s="208"/>
      <c r="N138" s="209"/>
      <c r="O138" s="209"/>
      <c r="P138" s="210">
        <f>P139+P174+P211</f>
        <v>0</v>
      </c>
      <c r="Q138" s="209"/>
      <c r="R138" s="210">
        <f>R139+R174+R211</f>
        <v>9.9920759199999996</v>
      </c>
      <c r="S138" s="209"/>
      <c r="T138" s="211">
        <f>T139+T174+T211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146</v>
      </c>
      <c r="AT138" s="213" t="s">
        <v>76</v>
      </c>
      <c r="AU138" s="213" t="s">
        <v>77</v>
      </c>
      <c r="AY138" s="212" t="s">
        <v>137</v>
      </c>
      <c r="BK138" s="214">
        <f>BK139+BK174+BK211</f>
        <v>0</v>
      </c>
    </row>
    <row r="139" s="12" customFormat="1" ht="22.8" customHeight="1">
      <c r="A139" s="12"/>
      <c r="B139" s="201"/>
      <c r="C139" s="202"/>
      <c r="D139" s="203" t="s">
        <v>76</v>
      </c>
      <c r="E139" s="229" t="s">
        <v>147</v>
      </c>
      <c r="F139" s="229" t="s">
        <v>148</v>
      </c>
      <c r="G139" s="202"/>
      <c r="H139" s="202"/>
      <c r="I139" s="205"/>
      <c r="J139" s="230">
        <f>BK139</f>
        <v>0</v>
      </c>
      <c r="K139" s="202"/>
      <c r="L139" s="207"/>
      <c r="M139" s="208"/>
      <c r="N139" s="209"/>
      <c r="O139" s="209"/>
      <c r="P139" s="210">
        <f>SUM(P140:P173)</f>
        <v>0</v>
      </c>
      <c r="Q139" s="209"/>
      <c r="R139" s="210">
        <f>SUM(R140:R173)</f>
        <v>0.098430000000000004</v>
      </c>
      <c r="S139" s="209"/>
      <c r="T139" s="211">
        <f>SUM(T140:T173)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2" t="s">
        <v>146</v>
      </c>
      <c r="AT139" s="213" t="s">
        <v>76</v>
      </c>
      <c r="AU139" s="213" t="s">
        <v>85</v>
      </c>
      <c r="AY139" s="212" t="s">
        <v>137</v>
      </c>
      <c r="BK139" s="214">
        <f>SUM(BK140:BK173)</f>
        <v>0</v>
      </c>
    </row>
    <row r="140" s="2" customFormat="1" ht="24.15" customHeight="1">
      <c r="A140" s="36"/>
      <c r="B140" s="37"/>
      <c r="C140" s="215" t="s">
        <v>166</v>
      </c>
      <c r="D140" s="215" t="s">
        <v>138</v>
      </c>
      <c r="E140" s="216" t="s">
        <v>149</v>
      </c>
      <c r="F140" s="217" t="s">
        <v>150</v>
      </c>
      <c r="G140" s="218" t="s">
        <v>141</v>
      </c>
      <c r="H140" s="219">
        <v>55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42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142</v>
      </c>
      <c r="AT140" s="227" t="s">
        <v>138</v>
      </c>
      <c r="AU140" s="227" t="s">
        <v>87</v>
      </c>
      <c r="AY140" s="15" t="s">
        <v>137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85</v>
      </c>
      <c r="BK140" s="228">
        <f>ROUND(I140*H140,2)</f>
        <v>0</v>
      </c>
      <c r="BL140" s="15" t="s">
        <v>142</v>
      </c>
      <c r="BM140" s="227" t="s">
        <v>941</v>
      </c>
    </row>
    <row r="141" s="2" customFormat="1" ht="24.15" customHeight="1">
      <c r="A141" s="36"/>
      <c r="B141" s="37"/>
      <c r="C141" s="231" t="s">
        <v>171</v>
      </c>
      <c r="D141" s="231" t="s">
        <v>144</v>
      </c>
      <c r="E141" s="232" t="s">
        <v>152</v>
      </c>
      <c r="F141" s="233" t="s">
        <v>153</v>
      </c>
      <c r="G141" s="234" t="s">
        <v>141</v>
      </c>
      <c r="H141" s="235">
        <v>55</v>
      </c>
      <c r="I141" s="236"/>
      <c r="J141" s="237">
        <f>ROUND(I141*H141,2)</f>
        <v>0</v>
      </c>
      <c r="K141" s="238"/>
      <c r="L141" s="239"/>
      <c r="M141" s="240" t="s">
        <v>1</v>
      </c>
      <c r="N141" s="241" t="s">
        <v>42</v>
      </c>
      <c r="O141" s="89"/>
      <c r="P141" s="225">
        <f>O141*H141</f>
        <v>0</v>
      </c>
      <c r="Q141" s="225">
        <v>0.00035</v>
      </c>
      <c r="R141" s="225">
        <f>Q141*H141</f>
        <v>0.01925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154</v>
      </c>
      <c r="AT141" s="227" t="s">
        <v>144</v>
      </c>
      <c r="AU141" s="227" t="s">
        <v>87</v>
      </c>
      <c r="AY141" s="15" t="s">
        <v>137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85</v>
      </c>
      <c r="BK141" s="228">
        <f>ROUND(I141*H141,2)</f>
        <v>0</v>
      </c>
      <c r="BL141" s="15" t="s">
        <v>155</v>
      </c>
      <c r="BM141" s="227" t="s">
        <v>942</v>
      </c>
    </row>
    <row r="142" s="2" customFormat="1" ht="33" customHeight="1">
      <c r="A142" s="36"/>
      <c r="B142" s="37"/>
      <c r="C142" s="215" t="s">
        <v>175</v>
      </c>
      <c r="D142" s="215" t="s">
        <v>138</v>
      </c>
      <c r="E142" s="216" t="s">
        <v>158</v>
      </c>
      <c r="F142" s="217" t="s">
        <v>159</v>
      </c>
      <c r="G142" s="218" t="s">
        <v>160</v>
      </c>
      <c r="H142" s="219">
        <v>4</v>
      </c>
      <c r="I142" s="220"/>
      <c r="J142" s="221">
        <f>ROUND(I142*H142,2)</f>
        <v>0</v>
      </c>
      <c r="K142" s="222"/>
      <c r="L142" s="42"/>
      <c r="M142" s="223" t="s">
        <v>1</v>
      </c>
      <c r="N142" s="224" t="s">
        <v>42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142</v>
      </c>
      <c r="AT142" s="227" t="s">
        <v>138</v>
      </c>
      <c r="AU142" s="227" t="s">
        <v>87</v>
      </c>
      <c r="AY142" s="15" t="s">
        <v>137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85</v>
      </c>
      <c r="BK142" s="228">
        <f>ROUND(I142*H142,2)</f>
        <v>0</v>
      </c>
      <c r="BL142" s="15" t="s">
        <v>142</v>
      </c>
      <c r="BM142" s="227" t="s">
        <v>943</v>
      </c>
    </row>
    <row r="143" s="2" customFormat="1" ht="24.15" customHeight="1">
      <c r="A143" s="36"/>
      <c r="B143" s="37"/>
      <c r="C143" s="215" t="s">
        <v>181</v>
      </c>
      <c r="D143" s="215" t="s">
        <v>138</v>
      </c>
      <c r="E143" s="216" t="s">
        <v>163</v>
      </c>
      <c r="F143" s="217" t="s">
        <v>164</v>
      </c>
      <c r="G143" s="218" t="s">
        <v>160</v>
      </c>
      <c r="H143" s="219">
        <v>2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42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142</v>
      </c>
      <c r="AT143" s="227" t="s">
        <v>138</v>
      </c>
      <c r="AU143" s="227" t="s">
        <v>87</v>
      </c>
      <c r="AY143" s="15" t="s">
        <v>137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85</v>
      </c>
      <c r="BK143" s="228">
        <f>ROUND(I143*H143,2)</f>
        <v>0</v>
      </c>
      <c r="BL143" s="15" t="s">
        <v>142</v>
      </c>
      <c r="BM143" s="227" t="s">
        <v>944</v>
      </c>
    </row>
    <row r="144" s="2" customFormat="1" ht="24.15" customHeight="1">
      <c r="A144" s="36"/>
      <c r="B144" s="37"/>
      <c r="C144" s="231" t="s">
        <v>185</v>
      </c>
      <c r="D144" s="231" t="s">
        <v>144</v>
      </c>
      <c r="E144" s="232" t="s">
        <v>167</v>
      </c>
      <c r="F144" s="233" t="s">
        <v>168</v>
      </c>
      <c r="G144" s="234" t="s">
        <v>160</v>
      </c>
      <c r="H144" s="235">
        <v>2</v>
      </c>
      <c r="I144" s="236"/>
      <c r="J144" s="237">
        <f>ROUND(I144*H144,2)</f>
        <v>0</v>
      </c>
      <c r="K144" s="238"/>
      <c r="L144" s="239"/>
      <c r="M144" s="240" t="s">
        <v>1</v>
      </c>
      <c r="N144" s="241" t="s">
        <v>42</v>
      </c>
      <c r="O144" s="89"/>
      <c r="P144" s="225">
        <f>O144*H144</f>
        <v>0</v>
      </c>
      <c r="Q144" s="225">
        <v>0.0074999999999999997</v>
      </c>
      <c r="R144" s="225">
        <f>Q144*H144</f>
        <v>0.014999999999999999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169</v>
      </c>
      <c r="AT144" s="227" t="s">
        <v>144</v>
      </c>
      <c r="AU144" s="227" t="s">
        <v>87</v>
      </c>
      <c r="AY144" s="15" t="s">
        <v>137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85</v>
      </c>
      <c r="BK144" s="228">
        <f>ROUND(I144*H144,2)</f>
        <v>0</v>
      </c>
      <c r="BL144" s="15" t="s">
        <v>169</v>
      </c>
      <c r="BM144" s="227" t="s">
        <v>945</v>
      </c>
    </row>
    <row r="145" s="2" customFormat="1" ht="24.15" customHeight="1">
      <c r="A145" s="36"/>
      <c r="B145" s="37"/>
      <c r="C145" s="215" t="s">
        <v>189</v>
      </c>
      <c r="D145" s="215" t="s">
        <v>138</v>
      </c>
      <c r="E145" s="216" t="s">
        <v>172</v>
      </c>
      <c r="F145" s="217" t="s">
        <v>173</v>
      </c>
      <c r="G145" s="218" t="s">
        <v>160</v>
      </c>
      <c r="H145" s="219">
        <v>2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42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142</v>
      </c>
      <c r="AT145" s="227" t="s">
        <v>138</v>
      </c>
      <c r="AU145" s="227" t="s">
        <v>87</v>
      </c>
      <c r="AY145" s="15" t="s">
        <v>137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85</v>
      </c>
      <c r="BK145" s="228">
        <f>ROUND(I145*H145,2)</f>
        <v>0</v>
      </c>
      <c r="BL145" s="15" t="s">
        <v>142</v>
      </c>
      <c r="BM145" s="227" t="s">
        <v>946</v>
      </c>
    </row>
    <row r="146" s="2" customFormat="1" ht="24.15" customHeight="1">
      <c r="A146" s="36"/>
      <c r="B146" s="37"/>
      <c r="C146" s="231" t="s">
        <v>193</v>
      </c>
      <c r="D146" s="231" t="s">
        <v>144</v>
      </c>
      <c r="E146" s="232" t="s">
        <v>176</v>
      </c>
      <c r="F146" s="233" t="s">
        <v>177</v>
      </c>
      <c r="G146" s="234" t="s">
        <v>178</v>
      </c>
      <c r="H146" s="235">
        <v>2</v>
      </c>
      <c r="I146" s="236"/>
      <c r="J146" s="237">
        <f>ROUND(I146*H146,2)</f>
        <v>0</v>
      </c>
      <c r="K146" s="238"/>
      <c r="L146" s="239"/>
      <c r="M146" s="240" t="s">
        <v>1</v>
      </c>
      <c r="N146" s="241" t="s">
        <v>42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179</v>
      </c>
      <c r="AT146" s="227" t="s">
        <v>144</v>
      </c>
      <c r="AU146" s="227" t="s">
        <v>87</v>
      </c>
      <c r="AY146" s="15" t="s">
        <v>137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85</v>
      </c>
      <c r="BK146" s="228">
        <f>ROUND(I146*H146,2)</f>
        <v>0</v>
      </c>
      <c r="BL146" s="15" t="s">
        <v>142</v>
      </c>
      <c r="BM146" s="227" t="s">
        <v>947</v>
      </c>
    </row>
    <row r="147" s="2" customFormat="1" ht="24.15" customHeight="1">
      <c r="A147" s="36"/>
      <c r="B147" s="37"/>
      <c r="C147" s="215" t="s">
        <v>203</v>
      </c>
      <c r="D147" s="215" t="s">
        <v>138</v>
      </c>
      <c r="E147" s="216" t="s">
        <v>182</v>
      </c>
      <c r="F147" s="217" t="s">
        <v>183</v>
      </c>
      <c r="G147" s="218" t="s">
        <v>160</v>
      </c>
      <c r="H147" s="219">
        <v>2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42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142</v>
      </c>
      <c r="AT147" s="227" t="s">
        <v>138</v>
      </c>
      <c r="AU147" s="227" t="s">
        <v>87</v>
      </c>
      <c r="AY147" s="15" t="s">
        <v>137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85</v>
      </c>
      <c r="BK147" s="228">
        <f>ROUND(I147*H147,2)</f>
        <v>0</v>
      </c>
      <c r="BL147" s="15" t="s">
        <v>142</v>
      </c>
      <c r="BM147" s="227" t="s">
        <v>948</v>
      </c>
    </row>
    <row r="148" s="2" customFormat="1" ht="21.75" customHeight="1">
      <c r="A148" s="36"/>
      <c r="B148" s="37"/>
      <c r="C148" s="231" t="s">
        <v>8</v>
      </c>
      <c r="D148" s="231" t="s">
        <v>144</v>
      </c>
      <c r="E148" s="232" t="s">
        <v>414</v>
      </c>
      <c r="F148" s="233" t="s">
        <v>949</v>
      </c>
      <c r="G148" s="234" t="s">
        <v>178</v>
      </c>
      <c r="H148" s="235">
        <v>1</v>
      </c>
      <c r="I148" s="236"/>
      <c r="J148" s="237">
        <f>ROUND(I148*H148,2)</f>
        <v>0</v>
      </c>
      <c r="K148" s="238"/>
      <c r="L148" s="239"/>
      <c r="M148" s="240" t="s">
        <v>1</v>
      </c>
      <c r="N148" s="241" t="s">
        <v>42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169</v>
      </c>
      <c r="AT148" s="227" t="s">
        <v>144</v>
      </c>
      <c r="AU148" s="227" t="s">
        <v>87</v>
      </c>
      <c r="AY148" s="15" t="s">
        <v>137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85</v>
      </c>
      <c r="BK148" s="228">
        <f>ROUND(I148*H148,2)</f>
        <v>0</v>
      </c>
      <c r="BL148" s="15" t="s">
        <v>169</v>
      </c>
      <c r="BM148" s="227" t="s">
        <v>950</v>
      </c>
    </row>
    <row r="149" s="2" customFormat="1" ht="24.15" customHeight="1">
      <c r="A149" s="36"/>
      <c r="B149" s="37"/>
      <c r="C149" s="231" t="s">
        <v>155</v>
      </c>
      <c r="D149" s="231" t="s">
        <v>144</v>
      </c>
      <c r="E149" s="232" t="s">
        <v>761</v>
      </c>
      <c r="F149" s="233" t="s">
        <v>951</v>
      </c>
      <c r="G149" s="234" t="s">
        <v>178</v>
      </c>
      <c r="H149" s="235">
        <v>1</v>
      </c>
      <c r="I149" s="236"/>
      <c r="J149" s="237">
        <f>ROUND(I149*H149,2)</f>
        <v>0</v>
      </c>
      <c r="K149" s="238"/>
      <c r="L149" s="239"/>
      <c r="M149" s="240" t="s">
        <v>1</v>
      </c>
      <c r="N149" s="241" t="s">
        <v>42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179</v>
      </c>
      <c r="AT149" s="227" t="s">
        <v>144</v>
      </c>
      <c r="AU149" s="227" t="s">
        <v>87</v>
      </c>
      <c r="AY149" s="15" t="s">
        <v>137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85</v>
      </c>
      <c r="BK149" s="228">
        <f>ROUND(I149*H149,2)</f>
        <v>0</v>
      </c>
      <c r="BL149" s="15" t="s">
        <v>142</v>
      </c>
      <c r="BM149" s="227" t="s">
        <v>952</v>
      </c>
    </row>
    <row r="150" s="2" customFormat="1" ht="16.5" customHeight="1">
      <c r="A150" s="36"/>
      <c r="B150" s="37"/>
      <c r="C150" s="215" t="s">
        <v>217</v>
      </c>
      <c r="D150" s="215" t="s">
        <v>138</v>
      </c>
      <c r="E150" s="216" t="s">
        <v>190</v>
      </c>
      <c r="F150" s="217" t="s">
        <v>191</v>
      </c>
      <c r="G150" s="218" t="s">
        <v>160</v>
      </c>
      <c r="H150" s="219">
        <v>2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42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142</v>
      </c>
      <c r="AT150" s="227" t="s">
        <v>138</v>
      </c>
      <c r="AU150" s="227" t="s">
        <v>87</v>
      </c>
      <c r="AY150" s="15" t="s">
        <v>137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85</v>
      </c>
      <c r="BK150" s="228">
        <f>ROUND(I150*H150,2)</f>
        <v>0</v>
      </c>
      <c r="BL150" s="15" t="s">
        <v>142</v>
      </c>
      <c r="BM150" s="227" t="s">
        <v>953</v>
      </c>
    </row>
    <row r="151" s="2" customFormat="1" ht="24.15" customHeight="1">
      <c r="A151" s="36"/>
      <c r="B151" s="37"/>
      <c r="C151" s="231" t="s">
        <v>221</v>
      </c>
      <c r="D151" s="231" t="s">
        <v>144</v>
      </c>
      <c r="E151" s="232" t="s">
        <v>194</v>
      </c>
      <c r="F151" s="233" t="s">
        <v>195</v>
      </c>
      <c r="G151" s="234" t="s">
        <v>178</v>
      </c>
      <c r="H151" s="235">
        <v>2</v>
      </c>
      <c r="I151" s="236"/>
      <c r="J151" s="237">
        <f>ROUND(I151*H151,2)</f>
        <v>0</v>
      </c>
      <c r="K151" s="238"/>
      <c r="L151" s="239"/>
      <c r="M151" s="240" t="s">
        <v>1</v>
      </c>
      <c r="N151" s="241" t="s">
        <v>42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179</v>
      </c>
      <c r="AT151" s="227" t="s">
        <v>144</v>
      </c>
      <c r="AU151" s="227" t="s">
        <v>87</v>
      </c>
      <c r="AY151" s="15" t="s">
        <v>137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85</v>
      </c>
      <c r="BK151" s="228">
        <f>ROUND(I151*H151,2)</f>
        <v>0</v>
      </c>
      <c r="BL151" s="15" t="s">
        <v>142</v>
      </c>
      <c r="BM151" s="227" t="s">
        <v>954</v>
      </c>
    </row>
    <row r="152" s="2" customFormat="1" ht="16.5" customHeight="1">
      <c r="A152" s="36"/>
      <c r="B152" s="37"/>
      <c r="C152" s="231" t="s">
        <v>225</v>
      </c>
      <c r="D152" s="231" t="s">
        <v>144</v>
      </c>
      <c r="E152" s="232" t="s">
        <v>198</v>
      </c>
      <c r="F152" s="233" t="s">
        <v>199</v>
      </c>
      <c r="G152" s="234" t="s">
        <v>141</v>
      </c>
      <c r="H152" s="235">
        <v>15</v>
      </c>
      <c r="I152" s="236"/>
      <c r="J152" s="237">
        <f>ROUND(I152*H152,2)</f>
        <v>0</v>
      </c>
      <c r="K152" s="238"/>
      <c r="L152" s="239"/>
      <c r="M152" s="240" t="s">
        <v>1</v>
      </c>
      <c r="N152" s="241" t="s">
        <v>42</v>
      </c>
      <c r="O152" s="89"/>
      <c r="P152" s="225">
        <f>O152*H152</f>
        <v>0</v>
      </c>
      <c r="Q152" s="225">
        <v>0.00012</v>
      </c>
      <c r="R152" s="225">
        <f>Q152*H152</f>
        <v>0.0018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179</v>
      </c>
      <c r="AT152" s="227" t="s">
        <v>144</v>
      </c>
      <c r="AU152" s="227" t="s">
        <v>87</v>
      </c>
      <c r="AY152" s="15" t="s">
        <v>137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85</v>
      </c>
      <c r="BK152" s="228">
        <f>ROUND(I152*H152,2)</f>
        <v>0</v>
      </c>
      <c r="BL152" s="15" t="s">
        <v>142</v>
      </c>
      <c r="BM152" s="227" t="s">
        <v>955</v>
      </c>
    </row>
    <row r="153" s="13" customFormat="1">
      <c r="A153" s="13"/>
      <c r="B153" s="242"/>
      <c r="C153" s="243"/>
      <c r="D153" s="244" t="s">
        <v>201</v>
      </c>
      <c r="E153" s="245" t="s">
        <v>1</v>
      </c>
      <c r="F153" s="246" t="s">
        <v>956</v>
      </c>
      <c r="G153" s="243"/>
      <c r="H153" s="247">
        <v>15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201</v>
      </c>
      <c r="AU153" s="253" t="s">
        <v>87</v>
      </c>
      <c r="AV153" s="13" t="s">
        <v>87</v>
      </c>
      <c r="AW153" s="13" t="s">
        <v>32</v>
      </c>
      <c r="AX153" s="13" t="s">
        <v>85</v>
      </c>
      <c r="AY153" s="253" t="s">
        <v>137</v>
      </c>
    </row>
    <row r="154" s="2" customFormat="1" ht="33" customHeight="1">
      <c r="A154" s="36"/>
      <c r="B154" s="37"/>
      <c r="C154" s="215" t="s">
        <v>229</v>
      </c>
      <c r="D154" s="215" t="s">
        <v>138</v>
      </c>
      <c r="E154" s="216" t="s">
        <v>204</v>
      </c>
      <c r="F154" s="217" t="s">
        <v>205</v>
      </c>
      <c r="G154" s="218" t="s">
        <v>141</v>
      </c>
      <c r="H154" s="219">
        <v>25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42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142</v>
      </c>
      <c r="AT154" s="227" t="s">
        <v>138</v>
      </c>
      <c r="AU154" s="227" t="s">
        <v>87</v>
      </c>
      <c r="AY154" s="15" t="s">
        <v>137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85</v>
      </c>
      <c r="BK154" s="228">
        <f>ROUND(I154*H154,2)</f>
        <v>0</v>
      </c>
      <c r="BL154" s="15" t="s">
        <v>142</v>
      </c>
      <c r="BM154" s="227" t="s">
        <v>957</v>
      </c>
    </row>
    <row r="155" s="2" customFormat="1" ht="16.5" customHeight="1">
      <c r="A155" s="36"/>
      <c r="B155" s="37"/>
      <c r="C155" s="231" t="s">
        <v>7</v>
      </c>
      <c r="D155" s="231" t="s">
        <v>144</v>
      </c>
      <c r="E155" s="232" t="s">
        <v>209</v>
      </c>
      <c r="F155" s="233" t="s">
        <v>210</v>
      </c>
      <c r="G155" s="234" t="s">
        <v>211</v>
      </c>
      <c r="H155" s="235">
        <v>15.5</v>
      </c>
      <c r="I155" s="236"/>
      <c r="J155" s="237">
        <f>ROUND(I155*H155,2)</f>
        <v>0</v>
      </c>
      <c r="K155" s="238"/>
      <c r="L155" s="239"/>
      <c r="M155" s="240" t="s">
        <v>1</v>
      </c>
      <c r="N155" s="241" t="s">
        <v>42</v>
      </c>
      <c r="O155" s="89"/>
      <c r="P155" s="225">
        <f>O155*H155</f>
        <v>0</v>
      </c>
      <c r="Q155" s="225">
        <v>0.001</v>
      </c>
      <c r="R155" s="225">
        <f>Q155*H155</f>
        <v>0.0155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179</v>
      </c>
      <c r="AT155" s="227" t="s">
        <v>144</v>
      </c>
      <c r="AU155" s="227" t="s">
        <v>87</v>
      </c>
      <c r="AY155" s="15" t="s">
        <v>137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85</v>
      </c>
      <c r="BK155" s="228">
        <f>ROUND(I155*H155,2)</f>
        <v>0</v>
      </c>
      <c r="BL155" s="15" t="s">
        <v>142</v>
      </c>
      <c r="BM155" s="227" t="s">
        <v>958</v>
      </c>
    </row>
    <row r="156" s="13" customFormat="1">
      <c r="A156" s="13"/>
      <c r="B156" s="242"/>
      <c r="C156" s="243"/>
      <c r="D156" s="244" t="s">
        <v>201</v>
      </c>
      <c r="E156" s="245" t="s">
        <v>1</v>
      </c>
      <c r="F156" s="246" t="s">
        <v>959</v>
      </c>
      <c r="G156" s="243"/>
      <c r="H156" s="247">
        <v>15.5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201</v>
      </c>
      <c r="AU156" s="253" t="s">
        <v>87</v>
      </c>
      <c r="AV156" s="13" t="s">
        <v>87</v>
      </c>
      <c r="AW156" s="13" t="s">
        <v>32</v>
      </c>
      <c r="AX156" s="13" t="s">
        <v>85</v>
      </c>
      <c r="AY156" s="253" t="s">
        <v>137</v>
      </c>
    </row>
    <row r="157" s="2" customFormat="1" ht="16.5" customHeight="1">
      <c r="A157" s="36"/>
      <c r="B157" s="37"/>
      <c r="C157" s="215" t="s">
        <v>237</v>
      </c>
      <c r="D157" s="215" t="s">
        <v>138</v>
      </c>
      <c r="E157" s="216" t="s">
        <v>214</v>
      </c>
      <c r="F157" s="217" t="s">
        <v>215</v>
      </c>
      <c r="G157" s="218" t="s">
        <v>160</v>
      </c>
      <c r="H157" s="219">
        <v>6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42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142</v>
      </c>
      <c r="AT157" s="227" t="s">
        <v>138</v>
      </c>
      <c r="AU157" s="227" t="s">
        <v>87</v>
      </c>
      <c r="AY157" s="15" t="s">
        <v>137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85</v>
      </c>
      <c r="BK157" s="228">
        <f>ROUND(I157*H157,2)</f>
        <v>0</v>
      </c>
      <c r="BL157" s="15" t="s">
        <v>142</v>
      </c>
      <c r="BM157" s="227" t="s">
        <v>960</v>
      </c>
    </row>
    <row r="158" s="2" customFormat="1" ht="16.5" customHeight="1">
      <c r="A158" s="36"/>
      <c r="B158" s="37"/>
      <c r="C158" s="231" t="s">
        <v>244</v>
      </c>
      <c r="D158" s="231" t="s">
        <v>144</v>
      </c>
      <c r="E158" s="232" t="s">
        <v>218</v>
      </c>
      <c r="F158" s="233" t="s">
        <v>219</v>
      </c>
      <c r="G158" s="234" t="s">
        <v>160</v>
      </c>
      <c r="H158" s="235">
        <v>6</v>
      </c>
      <c r="I158" s="236"/>
      <c r="J158" s="237">
        <f>ROUND(I158*H158,2)</f>
        <v>0</v>
      </c>
      <c r="K158" s="238"/>
      <c r="L158" s="239"/>
      <c r="M158" s="240" t="s">
        <v>1</v>
      </c>
      <c r="N158" s="241" t="s">
        <v>42</v>
      </c>
      <c r="O158" s="89"/>
      <c r="P158" s="225">
        <f>O158*H158</f>
        <v>0</v>
      </c>
      <c r="Q158" s="225">
        <v>0.00023000000000000001</v>
      </c>
      <c r="R158" s="225">
        <f>Q158*H158</f>
        <v>0.0013800000000000002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179</v>
      </c>
      <c r="AT158" s="227" t="s">
        <v>144</v>
      </c>
      <c r="AU158" s="227" t="s">
        <v>87</v>
      </c>
      <c r="AY158" s="15" t="s">
        <v>137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85</v>
      </c>
      <c r="BK158" s="228">
        <f>ROUND(I158*H158,2)</f>
        <v>0</v>
      </c>
      <c r="BL158" s="15" t="s">
        <v>142</v>
      </c>
      <c r="BM158" s="227" t="s">
        <v>961</v>
      </c>
    </row>
    <row r="159" s="2" customFormat="1" ht="24.15" customHeight="1">
      <c r="A159" s="36"/>
      <c r="B159" s="37"/>
      <c r="C159" s="215" t="s">
        <v>248</v>
      </c>
      <c r="D159" s="215" t="s">
        <v>138</v>
      </c>
      <c r="E159" s="216" t="s">
        <v>222</v>
      </c>
      <c r="F159" s="217" t="s">
        <v>223</v>
      </c>
      <c r="G159" s="218" t="s">
        <v>160</v>
      </c>
      <c r="H159" s="219">
        <v>1</v>
      </c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42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142</v>
      </c>
      <c r="AT159" s="227" t="s">
        <v>138</v>
      </c>
      <c r="AU159" s="227" t="s">
        <v>87</v>
      </c>
      <c r="AY159" s="15" t="s">
        <v>137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85</v>
      </c>
      <c r="BK159" s="228">
        <f>ROUND(I159*H159,2)</f>
        <v>0</v>
      </c>
      <c r="BL159" s="15" t="s">
        <v>142</v>
      </c>
      <c r="BM159" s="227" t="s">
        <v>962</v>
      </c>
    </row>
    <row r="160" s="2" customFormat="1" ht="24.15" customHeight="1">
      <c r="A160" s="36"/>
      <c r="B160" s="37"/>
      <c r="C160" s="215" t="s">
        <v>252</v>
      </c>
      <c r="D160" s="215" t="s">
        <v>138</v>
      </c>
      <c r="E160" s="216" t="s">
        <v>226</v>
      </c>
      <c r="F160" s="217" t="s">
        <v>227</v>
      </c>
      <c r="G160" s="218" t="s">
        <v>160</v>
      </c>
      <c r="H160" s="219">
        <v>1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42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142</v>
      </c>
      <c r="AT160" s="227" t="s">
        <v>138</v>
      </c>
      <c r="AU160" s="227" t="s">
        <v>87</v>
      </c>
      <c r="AY160" s="15" t="s">
        <v>137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85</v>
      </c>
      <c r="BK160" s="228">
        <f>ROUND(I160*H160,2)</f>
        <v>0</v>
      </c>
      <c r="BL160" s="15" t="s">
        <v>142</v>
      </c>
      <c r="BM160" s="227" t="s">
        <v>963</v>
      </c>
    </row>
    <row r="161" s="2" customFormat="1" ht="24.15" customHeight="1">
      <c r="A161" s="36"/>
      <c r="B161" s="37"/>
      <c r="C161" s="215" t="s">
        <v>279</v>
      </c>
      <c r="D161" s="215" t="s">
        <v>138</v>
      </c>
      <c r="E161" s="216" t="s">
        <v>230</v>
      </c>
      <c r="F161" s="217" t="s">
        <v>231</v>
      </c>
      <c r="G161" s="218" t="s">
        <v>160</v>
      </c>
      <c r="H161" s="219">
        <v>1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42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142</v>
      </c>
      <c r="AT161" s="227" t="s">
        <v>138</v>
      </c>
      <c r="AU161" s="227" t="s">
        <v>87</v>
      </c>
      <c r="AY161" s="15" t="s">
        <v>137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85</v>
      </c>
      <c r="BK161" s="228">
        <f>ROUND(I161*H161,2)</f>
        <v>0</v>
      </c>
      <c r="BL161" s="15" t="s">
        <v>142</v>
      </c>
      <c r="BM161" s="227" t="s">
        <v>964</v>
      </c>
    </row>
    <row r="162" s="2" customFormat="1" ht="21.75" customHeight="1">
      <c r="A162" s="36"/>
      <c r="B162" s="37"/>
      <c r="C162" s="215" t="s">
        <v>284</v>
      </c>
      <c r="D162" s="215" t="s">
        <v>138</v>
      </c>
      <c r="E162" s="216" t="s">
        <v>233</v>
      </c>
      <c r="F162" s="217" t="s">
        <v>234</v>
      </c>
      <c r="G162" s="218" t="s">
        <v>235</v>
      </c>
      <c r="H162" s="219">
        <v>1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42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142</v>
      </c>
      <c r="AT162" s="227" t="s">
        <v>138</v>
      </c>
      <c r="AU162" s="227" t="s">
        <v>87</v>
      </c>
      <c r="AY162" s="15" t="s">
        <v>137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85</v>
      </c>
      <c r="BK162" s="228">
        <f>ROUND(I162*H162,2)</f>
        <v>0</v>
      </c>
      <c r="BL162" s="15" t="s">
        <v>142</v>
      </c>
      <c r="BM162" s="227" t="s">
        <v>965</v>
      </c>
    </row>
    <row r="163" s="2" customFormat="1" ht="33" customHeight="1">
      <c r="A163" s="36"/>
      <c r="B163" s="37"/>
      <c r="C163" s="215" t="s">
        <v>288</v>
      </c>
      <c r="D163" s="215" t="s">
        <v>138</v>
      </c>
      <c r="E163" s="216" t="s">
        <v>238</v>
      </c>
      <c r="F163" s="217" t="s">
        <v>239</v>
      </c>
      <c r="G163" s="218" t="s">
        <v>141</v>
      </c>
      <c r="H163" s="219">
        <v>55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42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142</v>
      </c>
      <c r="AT163" s="227" t="s">
        <v>138</v>
      </c>
      <c r="AU163" s="227" t="s">
        <v>87</v>
      </c>
      <c r="AY163" s="15" t="s">
        <v>137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85</v>
      </c>
      <c r="BK163" s="228">
        <f>ROUND(I163*H163,2)</f>
        <v>0</v>
      </c>
      <c r="BL163" s="15" t="s">
        <v>142</v>
      </c>
      <c r="BM163" s="227" t="s">
        <v>966</v>
      </c>
    </row>
    <row r="164" s="13" customFormat="1">
      <c r="A164" s="13"/>
      <c r="B164" s="242"/>
      <c r="C164" s="243"/>
      <c r="D164" s="244" t="s">
        <v>201</v>
      </c>
      <c r="E164" s="245" t="s">
        <v>1</v>
      </c>
      <c r="F164" s="246" t="s">
        <v>967</v>
      </c>
      <c r="G164" s="243"/>
      <c r="H164" s="247">
        <v>44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201</v>
      </c>
      <c r="AU164" s="253" t="s">
        <v>87</v>
      </c>
      <c r="AV164" s="13" t="s">
        <v>87</v>
      </c>
      <c r="AW164" s="13" t="s">
        <v>32</v>
      </c>
      <c r="AX164" s="13" t="s">
        <v>77</v>
      </c>
      <c r="AY164" s="253" t="s">
        <v>137</v>
      </c>
    </row>
    <row r="165" s="13" customFormat="1">
      <c r="A165" s="13"/>
      <c r="B165" s="242"/>
      <c r="C165" s="243"/>
      <c r="D165" s="244" t="s">
        <v>201</v>
      </c>
      <c r="E165" s="245" t="s">
        <v>1</v>
      </c>
      <c r="F165" s="246" t="s">
        <v>968</v>
      </c>
      <c r="G165" s="243"/>
      <c r="H165" s="247">
        <v>11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201</v>
      </c>
      <c r="AU165" s="253" t="s">
        <v>87</v>
      </c>
      <c r="AV165" s="13" t="s">
        <v>87</v>
      </c>
      <c r="AW165" s="13" t="s">
        <v>32</v>
      </c>
      <c r="AX165" s="13" t="s">
        <v>77</v>
      </c>
      <c r="AY165" s="253" t="s">
        <v>137</v>
      </c>
    </row>
    <row r="166" s="2" customFormat="1" ht="16.5" customHeight="1">
      <c r="A166" s="36"/>
      <c r="B166" s="37"/>
      <c r="C166" s="231" t="s">
        <v>294</v>
      </c>
      <c r="D166" s="231" t="s">
        <v>144</v>
      </c>
      <c r="E166" s="232" t="s">
        <v>245</v>
      </c>
      <c r="F166" s="233" t="s">
        <v>246</v>
      </c>
      <c r="G166" s="234" t="s">
        <v>141</v>
      </c>
      <c r="H166" s="235">
        <v>50</v>
      </c>
      <c r="I166" s="236"/>
      <c r="J166" s="237">
        <f>ROUND(I166*H166,2)</f>
        <v>0</v>
      </c>
      <c r="K166" s="238"/>
      <c r="L166" s="239"/>
      <c r="M166" s="240" t="s">
        <v>1</v>
      </c>
      <c r="N166" s="241" t="s">
        <v>42</v>
      </c>
      <c r="O166" s="89"/>
      <c r="P166" s="225">
        <f>O166*H166</f>
        <v>0</v>
      </c>
      <c r="Q166" s="225">
        <v>0.00091</v>
      </c>
      <c r="R166" s="225">
        <f>Q166*H166</f>
        <v>0.045499999999999999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179</v>
      </c>
      <c r="AT166" s="227" t="s">
        <v>144</v>
      </c>
      <c r="AU166" s="227" t="s">
        <v>87</v>
      </c>
      <c r="AY166" s="15" t="s">
        <v>137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85</v>
      </c>
      <c r="BK166" s="228">
        <f>ROUND(I166*H166,2)</f>
        <v>0</v>
      </c>
      <c r="BL166" s="15" t="s">
        <v>142</v>
      </c>
      <c r="BM166" s="227" t="s">
        <v>969</v>
      </c>
    </row>
    <row r="167" s="2" customFormat="1" ht="21.75" customHeight="1">
      <c r="A167" s="36"/>
      <c r="B167" s="37"/>
      <c r="C167" s="215" t="s">
        <v>298</v>
      </c>
      <c r="D167" s="215" t="s">
        <v>138</v>
      </c>
      <c r="E167" s="216" t="s">
        <v>249</v>
      </c>
      <c r="F167" s="217" t="s">
        <v>250</v>
      </c>
      <c r="G167" s="218" t="s">
        <v>160</v>
      </c>
      <c r="H167" s="219">
        <v>2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42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142</v>
      </c>
      <c r="AT167" s="227" t="s">
        <v>138</v>
      </c>
      <c r="AU167" s="227" t="s">
        <v>87</v>
      </c>
      <c r="AY167" s="15" t="s">
        <v>137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85</v>
      </c>
      <c r="BK167" s="228">
        <f>ROUND(I167*H167,2)</f>
        <v>0</v>
      </c>
      <c r="BL167" s="15" t="s">
        <v>142</v>
      </c>
      <c r="BM167" s="227" t="s">
        <v>970</v>
      </c>
    </row>
    <row r="168" s="2" customFormat="1" ht="16.5" customHeight="1">
      <c r="A168" s="36"/>
      <c r="B168" s="37"/>
      <c r="C168" s="215" t="s">
        <v>304</v>
      </c>
      <c r="D168" s="215" t="s">
        <v>138</v>
      </c>
      <c r="E168" s="216" t="s">
        <v>253</v>
      </c>
      <c r="F168" s="217" t="s">
        <v>254</v>
      </c>
      <c r="G168" s="218" t="s">
        <v>160</v>
      </c>
      <c r="H168" s="219">
        <v>2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42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142</v>
      </c>
      <c r="AT168" s="227" t="s">
        <v>138</v>
      </c>
      <c r="AU168" s="227" t="s">
        <v>87</v>
      </c>
      <c r="AY168" s="15" t="s">
        <v>137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85</v>
      </c>
      <c r="BK168" s="228">
        <f>ROUND(I168*H168,2)</f>
        <v>0</v>
      </c>
      <c r="BL168" s="15" t="s">
        <v>142</v>
      </c>
      <c r="BM168" s="227" t="s">
        <v>971</v>
      </c>
    </row>
    <row r="169" s="2" customFormat="1" ht="16.5" customHeight="1">
      <c r="A169" s="36"/>
      <c r="B169" s="37"/>
      <c r="C169" s="215" t="s">
        <v>269</v>
      </c>
      <c r="D169" s="215" t="s">
        <v>138</v>
      </c>
      <c r="E169" s="216" t="s">
        <v>257</v>
      </c>
      <c r="F169" s="217" t="s">
        <v>258</v>
      </c>
      <c r="G169" s="218" t="s">
        <v>259</v>
      </c>
      <c r="H169" s="254"/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42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142</v>
      </c>
      <c r="AT169" s="227" t="s">
        <v>138</v>
      </c>
      <c r="AU169" s="227" t="s">
        <v>87</v>
      </c>
      <c r="AY169" s="15" t="s">
        <v>137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85</v>
      </c>
      <c r="BK169" s="228">
        <f>ROUND(I169*H169,2)</f>
        <v>0</v>
      </c>
      <c r="BL169" s="15" t="s">
        <v>142</v>
      </c>
      <c r="BM169" s="227" t="s">
        <v>972</v>
      </c>
    </row>
    <row r="170" s="2" customFormat="1" ht="16.5" customHeight="1">
      <c r="A170" s="36"/>
      <c r="B170" s="37"/>
      <c r="C170" s="215" t="s">
        <v>395</v>
      </c>
      <c r="D170" s="215" t="s">
        <v>138</v>
      </c>
      <c r="E170" s="216" t="s">
        <v>262</v>
      </c>
      <c r="F170" s="217" t="s">
        <v>263</v>
      </c>
      <c r="G170" s="218" t="s">
        <v>259</v>
      </c>
      <c r="H170" s="254"/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42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142</v>
      </c>
      <c r="AT170" s="227" t="s">
        <v>138</v>
      </c>
      <c r="AU170" s="227" t="s">
        <v>87</v>
      </c>
      <c r="AY170" s="15" t="s">
        <v>137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85</v>
      </c>
      <c r="BK170" s="228">
        <f>ROUND(I170*H170,2)</f>
        <v>0</v>
      </c>
      <c r="BL170" s="15" t="s">
        <v>142</v>
      </c>
      <c r="BM170" s="227" t="s">
        <v>973</v>
      </c>
    </row>
    <row r="171" s="2" customFormat="1" ht="16.5" customHeight="1">
      <c r="A171" s="36"/>
      <c r="B171" s="37"/>
      <c r="C171" s="215" t="s">
        <v>273</v>
      </c>
      <c r="D171" s="215" t="s">
        <v>138</v>
      </c>
      <c r="E171" s="216" t="s">
        <v>266</v>
      </c>
      <c r="F171" s="217" t="s">
        <v>267</v>
      </c>
      <c r="G171" s="218" t="s">
        <v>259</v>
      </c>
      <c r="H171" s="254"/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42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169</v>
      </c>
      <c r="AT171" s="227" t="s">
        <v>138</v>
      </c>
      <c r="AU171" s="227" t="s">
        <v>87</v>
      </c>
      <c r="AY171" s="15" t="s">
        <v>137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85</v>
      </c>
      <c r="BK171" s="228">
        <f>ROUND(I171*H171,2)</f>
        <v>0</v>
      </c>
      <c r="BL171" s="15" t="s">
        <v>169</v>
      </c>
      <c r="BM171" s="227" t="s">
        <v>974</v>
      </c>
    </row>
    <row r="172" s="2" customFormat="1" ht="16.5" customHeight="1">
      <c r="A172" s="36"/>
      <c r="B172" s="37"/>
      <c r="C172" s="215" t="s">
        <v>666</v>
      </c>
      <c r="D172" s="215" t="s">
        <v>138</v>
      </c>
      <c r="E172" s="216" t="s">
        <v>270</v>
      </c>
      <c r="F172" s="217" t="s">
        <v>271</v>
      </c>
      <c r="G172" s="218" t="s">
        <v>259</v>
      </c>
      <c r="H172" s="254"/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42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142</v>
      </c>
      <c r="AT172" s="227" t="s">
        <v>138</v>
      </c>
      <c r="AU172" s="227" t="s">
        <v>87</v>
      </c>
      <c r="AY172" s="15" t="s">
        <v>137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85</v>
      </c>
      <c r="BK172" s="228">
        <f>ROUND(I172*H172,2)</f>
        <v>0</v>
      </c>
      <c r="BL172" s="15" t="s">
        <v>142</v>
      </c>
      <c r="BM172" s="227" t="s">
        <v>975</v>
      </c>
    </row>
    <row r="173" s="2" customFormat="1" ht="16.5" customHeight="1">
      <c r="A173" s="36"/>
      <c r="B173" s="37"/>
      <c r="C173" s="215" t="s">
        <v>669</v>
      </c>
      <c r="D173" s="215" t="s">
        <v>138</v>
      </c>
      <c r="E173" s="216" t="s">
        <v>274</v>
      </c>
      <c r="F173" s="217" t="s">
        <v>275</v>
      </c>
      <c r="G173" s="218" t="s">
        <v>259</v>
      </c>
      <c r="H173" s="254"/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42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142</v>
      </c>
      <c r="AT173" s="227" t="s">
        <v>138</v>
      </c>
      <c r="AU173" s="227" t="s">
        <v>87</v>
      </c>
      <c r="AY173" s="15" t="s">
        <v>137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85</v>
      </c>
      <c r="BK173" s="228">
        <f>ROUND(I173*H173,2)</f>
        <v>0</v>
      </c>
      <c r="BL173" s="15" t="s">
        <v>142</v>
      </c>
      <c r="BM173" s="227" t="s">
        <v>976</v>
      </c>
    </row>
    <row r="174" s="12" customFormat="1" ht="22.8" customHeight="1">
      <c r="A174" s="12"/>
      <c r="B174" s="201"/>
      <c r="C174" s="202"/>
      <c r="D174" s="203" t="s">
        <v>76</v>
      </c>
      <c r="E174" s="229" t="s">
        <v>277</v>
      </c>
      <c r="F174" s="229" t="s">
        <v>278</v>
      </c>
      <c r="G174" s="202"/>
      <c r="H174" s="202"/>
      <c r="I174" s="205"/>
      <c r="J174" s="230">
        <f>BK174</f>
        <v>0</v>
      </c>
      <c r="K174" s="202"/>
      <c r="L174" s="207"/>
      <c r="M174" s="208"/>
      <c r="N174" s="209"/>
      <c r="O174" s="209"/>
      <c r="P174" s="210">
        <f>SUM(P175:P210)</f>
        <v>0</v>
      </c>
      <c r="Q174" s="209"/>
      <c r="R174" s="210">
        <f>SUM(R175:R210)</f>
        <v>9.8936459199999991</v>
      </c>
      <c r="S174" s="209"/>
      <c r="T174" s="211">
        <f>SUM(T175:T210)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146</v>
      </c>
      <c r="AT174" s="213" t="s">
        <v>76</v>
      </c>
      <c r="AU174" s="213" t="s">
        <v>85</v>
      </c>
      <c r="AY174" s="212" t="s">
        <v>137</v>
      </c>
      <c r="BK174" s="214">
        <f>SUM(BK175:BK210)</f>
        <v>0</v>
      </c>
    </row>
    <row r="175" s="2" customFormat="1" ht="24.15" customHeight="1">
      <c r="A175" s="36"/>
      <c r="B175" s="37"/>
      <c r="C175" s="215" t="s">
        <v>154</v>
      </c>
      <c r="D175" s="215" t="s">
        <v>138</v>
      </c>
      <c r="E175" s="216" t="s">
        <v>280</v>
      </c>
      <c r="F175" s="217" t="s">
        <v>281</v>
      </c>
      <c r="G175" s="218" t="s">
        <v>282</v>
      </c>
      <c r="H175" s="219">
        <v>0.02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42</v>
      </c>
      <c r="O175" s="89"/>
      <c r="P175" s="225">
        <f>O175*H175</f>
        <v>0</v>
      </c>
      <c r="Q175" s="225">
        <v>0.0088000000000000005</v>
      </c>
      <c r="R175" s="225">
        <f>Q175*H175</f>
        <v>0.00017600000000000002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142</v>
      </c>
      <c r="AT175" s="227" t="s">
        <v>138</v>
      </c>
      <c r="AU175" s="227" t="s">
        <v>87</v>
      </c>
      <c r="AY175" s="15" t="s">
        <v>137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85</v>
      </c>
      <c r="BK175" s="228">
        <f>ROUND(I175*H175,2)</f>
        <v>0</v>
      </c>
      <c r="BL175" s="15" t="s">
        <v>142</v>
      </c>
      <c r="BM175" s="227" t="s">
        <v>977</v>
      </c>
    </row>
    <row r="176" s="2" customFormat="1" ht="24.15" customHeight="1">
      <c r="A176" s="36"/>
      <c r="B176" s="37"/>
      <c r="C176" s="215" t="s">
        <v>311</v>
      </c>
      <c r="D176" s="215" t="s">
        <v>138</v>
      </c>
      <c r="E176" s="216" t="s">
        <v>285</v>
      </c>
      <c r="F176" s="217" t="s">
        <v>286</v>
      </c>
      <c r="G176" s="218" t="s">
        <v>282</v>
      </c>
      <c r="H176" s="219">
        <v>2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42</v>
      </c>
      <c r="O176" s="89"/>
      <c r="P176" s="225">
        <f>O176*H176</f>
        <v>0</v>
      </c>
      <c r="Q176" s="225">
        <v>0.0099000000000000008</v>
      </c>
      <c r="R176" s="225">
        <f>Q176*H176</f>
        <v>0.019800000000000002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142</v>
      </c>
      <c r="AT176" s="227" t="s">
        <v>138</v>
      </c>
      <c r="AU176" s="227" t="s">
        <v>87</v>
      </c>
      <c r="AY176" s="15" t="s">
        <v>137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85</v>
      </c>
      <c r="BK176" s="228">
        <f>ROUND(I176*H176,2)</f>
        <v>0</v>
      </c>
      <c r="BL176" s="15" t="s">
        <v>142</v>
      </c>
      <c r="BM176" s="227" t="s">
        <v>978</v>
      </c>
    </row>
    <row r="177" s="2" customFormat="1" ht="24.15" customHeight="1">
      <c r="A177" s="36"/>
      <c r="B177" s="37"/>
      <c r="C177" s="215" t="s">
        <v>315</v>
      </c>
      <c r="D177" s="215" t="s">
        <v>138</v>
      </c>
      <c r="E177" s="216" t="s">
        <v>638</v>
      </c>
      <c r="F177" s="217" t="s">
        <v>639</v>
      </c>
      <c r="G177" s="218" t="s">
        <v>291</v>
      </c>
      <c r="H177" s="219">
        <v>4.0800000000000001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42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142</v>
      </c>
      <c r="AT177" s="227" t="s">
        <v>138</v>
      </c>
      <c r="AU177" s="227" t="s">
        <v>87</v>
      </c>
      <c r="AY177" s="15" t="s">
        <v>137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85</v>
      </c>
      <c r="BK177" s="228">
        <f>ROUND(I177*H177,2)</f>
        <v>0</v>
      </c>
      <c r="BL177" s="15" t="s">
        <v>142</v>
      </c>
      <c r="BM177" s="227" t="s">
        <v>979</v>
      </c>
    </row>
    <row r="178" s="13" customFormat="1">
      <c r="A178" s="13"/>
      <c r="B178" s="242"/>
      <c r="C178" s="243"/>
      <c r="D178" s="244" t="s">
        <v>201</v>
      </c>
      <c r="E178" s="245" t="s">
        <v>1</v>
      </c>
      <c r="F178" s="246" t="s">
        <v>933</v>
      </c>
      <c r="G178" s="243"/>
      <c r="H178" s="247">
        <v>2.2000000000000002</v>
      </c>
      <c r="I178" s="248"/>
      <c r="J178" s="243"/>
      <c r="K178" s="243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201</v>
      </c>
      <c r="AU178" s="253" t="s">
        <v>87</v>
      </c>
      <c r="AV178" s="13" t="s">
        <v>87</v>
      </c>
      <c r="AW178" s="13" t="s">
        <v>32</v>
      </c>
      <c r="AX178" s="13" t="s">
        <v>77</v>
      </c>
      <c r="AY178" s="253" t="s">
        <v>137</v>
      </c>
    </row>
    <row r="179" s="13" customFormat="1">
      <c r="A179" s="13"/>
      <c r="B179" s="242"/>
      <c r="C179" s="243"/>
      <c r="D179" s="244" t="s">
        <v>201</v>
      </c>
      <c r="E179" s="245" t="s">
        <v>1</v>
      </c>
      <c r="F179" s="246" t="s">
        <v>934</v>
      </c>
      <c r="G179" s="243"/>
      <c r="H179" s="247">
        <v>4.0800000000000001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201</v>
      </c>
      <c r="AU179" s="253" t="s">
        <v>87</v>
      </c>
      <c r="AV179" s="13" t="s">
        <v>87</v>
      </c>
      <c r="AW179" s="13" t="s">
        <v>32</v>
      </c>
      <c r="AX179" s="13" t="s">
        <v>85</v>
      </c>
      <c r="AY179" s="253" t="s">
        <v>137</v>
      </c>
    </row>
    <row r="180" s="2" customFormat="1" ht="24.15" customHeight="1">
      <c r="A180" s="36"/>
      <c r="B180" s="37"/>
      <c r="C180" s="215" t="s">
        <v>319</v>
      </c>
      <c r="D180" s="215" t="s">
        <v>138</v>
      </c>
      <c r="E180" s="216" t="s">
        <v>295</v>
      </c>
      <c r="F180" s="217" t="s">
        <v>296</v>
      </c>
      <c r="G180" s="218" t="s">
        <v>160</v>
      </c>
      <c r="H180" s="219">
        <v>2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42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142</v>
      </c>
      <c r="AT180" s="227" t="s">
        <v>138</v>
      </c>
      <c r="AU180" s="227" t="s">
        <v>87</v>
      </c>
      <c r="AY180" s="15" t="s">
        <v>137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85</v>
      </c>
      <c r="BK180" s="228">
        <f>ROUND(I180*H180,2)</f>
        <v>0</v>
      </c>
      <c r="BL180" s="15" t="s">
        <v>142</v>
      </c>
      <c r="BM180" s="227" t="s">
        <v>980</v>
      </c>
    </row>
    <row r="181" s="2" customFormat="1" ht="21.75" customHeight="1">
      <c r="A181" s="36"/>
      <c r="B181" s="37"/>
      <c r="C181" s="215" t="s">
        <v>324</v>
      </c>
      <c r="D181" s="215" t="s">
        <v>138</v>
      </c>
      <c r="E181" s="216" t="s">
        <v>642</v>
      </c>
      <c r="F181" s="217" t="s">
        <v>643</v>
      </c>
      <c r="G181" s="218" t="s">
        <v>301</v>
      </c>
      <c r="H181" s="219">
        <v>2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42</v>
      </c>
      <c r="O181" s="89"/>
      <c r="P181" s="225">
        <f>O181*H181</f>
        <v>0</v>
      </c>
      <c r="Q181" s="225">
        <v>2.2563399999999998</v>
      </c>
      <c r="R181" s="225">
        <f>Q181*H181</f>
        <v>4.5126799999999996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142</v>
      </c>
      <c r="AT181" s="227" t="s">
        <v>138</v>
      </c>
      <c r="AU181" s="227" t="s">
        <v>87</v>
      </c>
      <c r="AY181" s="15" t="s">
        <v>137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85</v>
      </c>
      <c r="BK181" s="228">
        <f>ROUND(I181*H181,2)</f>
        <v>0</v>
      </c>
      <c r="BL181" s="15" t="s">
        <v>142</v>
      </c>
      <c r="BM181" s="227" t="s">
        <v>981</v>
      </c>
    </row>
    <row r="182" s="2" customFormat="1" ht="16.5" customHeight="1">
      <c r="A182" s="36"/>
      <c r="B182" s="37"/>
      <c r="C182" s="215" t="s">
        <v>328</v>
      </c>
      <c r="D182" s="215" t="s">
        <v>138</v>
      </c>
      <c r="E182" s="216" t="s">
        <v>646</v>
      </c>
      <c r="F182" s="217" t="s">
        <v>647</v>
      </c>
      <c r="G182" s="218" t="s">
        <v>178</v>
      </c>
      <c r="H182" s="219">
        <v>1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42</v>
      </c>
      <c r="O182" s="89"/>
      <c r="P182" s="225">
        <f>O182*H182</f>
        <v>0</v>
      </c>
      <c r="Q182" s="225">
        <v>2.2563399999999998</v>
      </c>
      <c r="R182" s="225">
        <f>Q182*H182</f>
        <v>2.2563399999999998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142</v>
      </c>
      <c r="AT182" s="227" t="s">
        <v>138</v>
      </c>
      <c r="AU182" s="227" t="s">
        <v>87</v>
      </c>
      <c r="AY182" s="15" t="s">
        <v>137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85</v>
      </c>
      <c r="BK182" s="228">
        <f>ROUND(I182*H182,2)</f>
        <v>0</v>
      </c>
      <c r="BL182" s="15" t="s">
        <v>142</v>
      </c>
      <c r="BM182" s="227" t="s">
        <v>982</v>
      </c>
    </row>
    <row r="183" s="2" customFormat="1" ht="16.5" customHeight="1">
      <c r="A183" s="36"/>
      <c r="B183" s="37"/>
      <c r="C183" s="215" t="s">
        <v>332</v>
      </c>
      <c r="D183" s="215" t="s">
        <v>138</v>
      </c>
      <c r="E183" s="216" t="s">
        <v>305</v>
      </c>
      <c r="F183" s="217" t="s">
        <v>306</v>
      </c>
      <c r="G183" s="218" t="s">
        <v>178</v>
      </c>
      <c r="H183" s="219">
        <v>1.0129999999999999</v>
      </c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42</v>
      </c>
      <c r="O183" s="89"/>
      <c r="P183" s="225">
        <f>O183*H183</f>
        <v>0</v>
      </c>
      <c r="Q183" s="225">
        <v>2.2563399999999998</v>
      </c>
      <c r="R183" s="225">
        <f>Q183*H183</f>
        <v>2.2856724199999996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142</v>
      </c>
      <c r="AT183" s="227" t="s">
        <v>138</v>
      </c>
      <c r="AU183" s="227" t="s">
        <v>87</v>
      </c>
      <c r="AY183" s="15" t="s">
        <v>137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85</v>
      </c>
      <c r="BK183" s="228">
        <f>ROUND(I183*H183,2)</f>
        <v>0</v>
      </c>
      <c r="BL183" s="15" t="s">
        <v>142</v>
      </c>
      <c r="BM183" s="227" t="s">
        <v>983</v>
      </c>
    </row>
    <row r="184" s="13" customFormat="1">
      <c r="A184" s="13"/>
      <c r="B184" s="242"/>
      <c r="C184" s="243"/>
      <c r="D184" s="244" t="s">
        <v>201</v>
      </c>
      <c r="E184" s="245" t="s">
        <v>1</v>
      </c>
      <c r="F184" s="246" t="s">
        <v>303</v>
      </c>
      <c r="G184" s="243"/>
      <c r="H184" s="247">
        <v>1.0129999999999999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201</v>
      </c>
      <c r="AU184" s="253" t="s">
        <v>87</v>
      </c>
      <c r="AV184" s="13" t="s">
        <v>87</v>
      </c>
      <c r="AW184" s="13" t="s">
        <v>32</v>
      </c>
      <c r="AX184" s="13" t="s">
        <v>85</v>
      </c>
      <c r="AY184" s="253" t="s">
        <v>137</v>
      </c>
    </row>
    <row r="185" s="2" customFormat="1" ht="24.15" customHeight="1">
      <c r="A185" s="36"/>
      <c r="B185" s="37"/>
      <c r="C185" s="215" t="s">
        <v>336</v>
      </c>
      <c r="D185" s="215" t="s">
        <v>138</v>
      </c>
      <c r="E185" s="216" t="s">
        <v>308</v>
      </c>
      <c r="F185" s="217" t="s">
        <v>309</v>
      </c>
      <c r="G185" s="218" t="s">
        <v>141</v>
      </c>
      <c r="H185" s="219">
        <v>12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42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142</v>
      </c>
      <c r="AT185" s="227" t="s">
        <v>138</v>
      </c>
      <c r="AU185" s="227" t="s">
        <v>87</v>
      </c>
      <c r="AY185" s="15" t="s">
        <v>137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85</v>
      </c>
      <c r="BK185" s="228">
        <f>ROUND(I185*H185,2)</f>
        <v>0</v>
      </c>
      <c r="BL185" s="15" t="s">
        <v>142</v>
      </c>
      <c r="BM185" s="227" t="s">
        <v>984</v>
      </c>
    </row>
    <row r="186" s="2" customFormat="1" ht="24.15" customHeight="1">
      <c r="A186" s="36"/>
      <c r="B186" s="37"/>
      <c r="C186" s="215" t="s">
        <v>340</v>
      </c>
      <c r="D186" s="215" t="s">
        <v>138</v>
      </c>
      <c r="E186" s="216" t="s">
        <v>316</v>
      </c>
      <c r="F186" s="217" t="s">
        <v>317</v>
      </c>
      <c r="G186" s="218" t="s">
        <v>301</v>
      </c>
      <c r="H186" s="219">
        <v>1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42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142</v>
      </c>
      <c r="AT186" s="227" t="s">
        <v>138</v>
      </c>
      <c r="AU186" s="227" t="s">
        <v>87</v>
      </c>
      <c r="AY186" s="15" t="s">
        <v>137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85</v>
      </c>
      <c r="BK186" s="228">
        <f>ROUND(I186*H186,2)</f>
        <v>0</v>
      </c>
      <c r="BL186" s="15" t="s">
        <v>142</v>
      </c>
      <c r="BM186" s="227" t="s">
        <v>985</v>
      </c>
    </row>
    <row r="187" s="2" customFormat="1" ht="21.75" customHeight="1">
      <c r="A187" s="36"/>
      <c r="B187" s="37"/>
      <c r="C187" s="215" t="s">
        <v>345</v>
      </c>
      <c r="D187" s="215" t="s">
        <v>138</v>
      </c>
      <c r="E187" s="216" t="s">
        <v>320</v>
      </c>
      <c r="F187" s="217" t="s">
        <v>321</v>
      </c>
      <c r="G187" s="218" t="s">
        <v>301</v>
      </c>
      <c r="H187" s="219">
        <v>4.7999999999999998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42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142</v>
      </c>
      <c r="AT187" s="227" t="s">
        <v>138</v>
      </c>
      <c r="AU187" s="227" t="s">
        <v>87</v>
      </c>
      <c r="AY187" s="15" t="s">
        <v>137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85</v>
      </c>
      <c r="BK187" s="228">
        <f>ROUND(I187*H187,2)</f>
        <v>0</v>
      </c>
      <c r="BL187" s="15" t="s">
        <v>142</v>
      </c>
      <c r="BM187" s="227" t="s">
        <v>986</v>
      </c>
    </row>
    <row r="188" s="13" customFormat="1">
      <c r="A188" s="13"/>
      <c r="B188" s="242"/>
      <c r="C188" s="243"/>
      <c r="D188" s="244" t="s">
        <v>201</v>
      </c>
      <c r="E188" s="245" t="s">
        <v>1</v>
      </c>
      <c r="F188" s="246" t="s">
        <v>653</v>
      </c>
      <c r="G188" s="243"/>
      <c r="H188" s="247">
        <v>4.7999999999999998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201</v>
      </c>
      <c r="AU188" s="253" t="s">
        <v>87</v>
      </c>
      <c r="AV188" s="13" t="s">
        <v>87</v>
      </c>
      <c r="AW188" s="13" t="s">
        <v>32</v>
      </c>
      <c r="AX188" s="13" t="s">
        <v>85</v>
      </c>
      <c r="AY188" s="253" t="s">
        <v>137</v>
      </c>
    </row>
    <row r="189" s="2" customFormat="1" ht="24.15" customHeight="1">
      <c r="A189" s="36"/>
      <c r="B189" s="37"/>
      <c r="C189" s="215" t="s">
        <v>349</v>
      </c>
      <c r="D189" s="215" t="s">
        <v>138</v>
      </c>
      <c r="E189" s="216" t="s">
        <v>325</v>
      </c>
      <c r="F189" s="217" t="s">
        <v>326</v>
      </c>
      <c r="G189" s="218" t="s">
        <v>141</v>
      </c>
      <c r="H189" s="219">
        <v>3.25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42</v>
      </c>
      <c r="O189" s="89"/>
      <c r="P189" s="225">
        <f>O189*H189</f>
        <v>0</v>
      </c>
      <c r="Q189" s="225">
        <v>3.0000000000000001E-05</v>
      </c>
      <c r="R189" s="225">
        <f>Q189*H189</f>
        <v>9.7499999999999998E-05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142</v>
      </c>
      <c r="AT189" s="227" t="s">
        <v>138</v>
      </c>
      <c r="AU189" s="227" t="s">
        <v>87</v>
      </c>
      <c r="AY189" s="15" t="s">
        <v>137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85</v>
      </c>
      <c r="BK189" s="228">
        <f>ROUND(I189*H189,2)</f>
        <v>0</v>
      </c>
      <c r="BL189" s="15" t="s">
        <v>142</v>
      </c>
      <c r="BM189" s="227" t="s">
        <v>987</v>
      </c>
    </row>
    <row r="190" s="2" customFormat="1" ht="33" customHeight="1">
      <c r="A190" s="36"/>
      <c r="B190" s="37"/>
      <c r="C190" s="215" t="s">
        <v>353</v>
      </c>
      <c r="D190" s="215" t="s">
        <v>138</v>
      </c>
      <c r="E190" s="216" t="s">
        <v>329</v>
      </c>
      <c r="F190" s="217" t="s">
        <v>330</v>
      </c>
      <c r="G190" s="218" t="s">
        <v>141</v>
      </c>
      <c r="H190" s="219">
        <v>12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42</v>
      </c>
      <c r="O190" s="89"/>
      <c r="P190" s="225">
        <f>O190*H190</f>
        <v>0</v>
      </c>
      <c r="Q190" s="225">
        <v>0.052639999999999999</v>
      </c>
      <c r="R190" s="225">
        <f>Q190*H190</f>
        <v>0.63168000000000002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142</v>
      </c>
      <c r="AT190" s="227" t="s">
        <v>138</v>
      </c>
      <c r="AU190" s="227" t="s">
        <v>87</v>
      </c>
      <c r="AY190" s="15" t="s">
        <v>137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85</v>
      </c>
      <c r="BK190" s="228">
        <f>ROUND(I190*H190,2)</f>
        <v>0</v>
      </c>
      <c r="BL190" s="15" t="s">
        <v>142</v>
      </c>
      <c r="BM190" s="227" t="s">
        <v>988</v>
      </c>
    </row>
    <row r="191" s="2" customFormat="1" ht="24.15" customHeight="1">
      <c r="A191" s="36"/>
      <c r="B191" s="37"/>
      <c r="C191" s="215" t="s">
        <v>357</v>
      </c>
      <c r="D191" s="215" t="s">
        <v>138</v>
      </c>
      <c r="E191" s="216" t="s">
        <v>333</v>
      </c>
      <c r="F191" s="217" t="s">
        <v>334</v>
      </c>
      <c r="G191" s="218" t="s">
        <v>160</v>
      </c>
      <c r="H191" s="219">
        <v>2</v>
      </c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42</v>
      </c>
      <c r="O191" s="89"/>
      <c r="P191" s="225">
        <f>O191*H191</f>
        <v>0</v>
      </c>
      <c r="Q191" s="225">
        <v>0.0038</v>
      </c>
      <c r="R191" s="225">
        <f>Q191*H191</f>
        <v>0.0076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142</v>
      </c>
      <c r="AT191" s="227" t="s">
        <v>138</v>
      </c>
      <c r="AU191" s="227" t="s">
        <v>87</v>
      </c>
      <c r="AY191" s="15" t="s">
        <v>137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85</v>
      </c>
      <c r="BK191" s="228">
        <f>ROUND(I191*H191,2)</f>
        <v>0</v>
      </c>
      <c r="BL191" s="15" t="s">
        <v>142</v>
      </c>
      <c r="BM191" s="227" t="s">
        <v>989</v>
      </c>
    </row>
    <row r="192" s="2" customFormat="1" ht="21.75" customHeight="1">
      <c r="A192" s="36"/>
      <c r="B192" s="37"/>
      <c r="C192" s="215" t="s">
        <v>361</v>
      </c>
      <c r="D192" s="215" t="s">
        <v>138</v>
      </c>
      <c r="E192" s="216" t="s">
        <v>337</v>
      </c>
      <c r="F192" s="217" t="s">
        <v>338</v>
      </c>
      <c r="G192" s="218" t="s">
        <v>160</v>
      </c>
      <c r="H192" s="219">
        <v>1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42</v>
      </c>
      <c r="O192" s="89"/>
      <c r="P192" s="225">
        <f>O192*H192</f>
        <v>0</v>
      </c>
      <c r="Q192" s="225">
        <v>0.0076</v>
      </c>
      <c r="R192" s="225">
        <f>Q192*H192</f>
        <v>0.0076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142</v>
      </c>
      <c r="AT192" s="227" t="s">
        <v>138</v>
      </c>
      <c r="AU192" s="227" t="s">
        <v>87</v>
      </c>
      <c r="AY192" s="15" t="s">
        <v>137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85</v>
      </c>
      <c r="BK192" s="228">
        <f>ROUND(I192*H192,2)</f>
        <v>0</v>
      </c>
      <c r="BL192" s="15" t="s">
        <v>142</v>
      </c>
      <c r="BM192" s="227" t="s">
        <v>990</v>
      </c>
    </row>
    <row r="193" s="2" customFormat="1" ht="21.75" customHeight="1">
      <c r="A193" s="36"/>
      <c r="B193" s="37"/>
      <c r="C193" s="215" t="s">
        <v>365</v>
      </c>
      <c r="D193" s="215" t="s">
        <v>138</v>
      </c>
      <c r="E193" s="216" t="s">
        <v>341</v>
      </c>
      <c r="F193" s="217" t="s">
        <v>342</v>
      </c>
      <c r="G193" s="218" t="s">
        <v>141</v>
      </c>
      <c r="H193" s="219">
        <v>27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42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142</v>
      </c>
      <c r="AT193" s="227" t="s">
        <v>138</v>
      </c>
      <c r="AU193" s="227" t="s">
        <v>87</v>
      </c>
      <c r="AY193" s="15" t="s">
        <v>137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85</v>
      </c>
      <c r="BK193" s="228">
        <f>ROUND(I193*H193,2)</f>
        <v>0</v>
      </c>
      <c r="BL193" s="15" t="s">
        <v>142</v>
      </c>
      <c r="BM193" s="227" t="s">
        <v>991</v>
      </c>
    </row>
    <row r="194" s="13" customFormat="1">
      <c r="A194" s="13"/>
      <c r="B194" s="242"/>
      <c r="C194" s="243"/>
      <c r="D194" s="244" t="s">
        <v>201</v>
      </c>
      <c r="E194" s="245" t="s">
        <v>1</v>
      </c>
      <c r="F194" s="246" t="s">
        <v>344</v>
      </c>
      <c r="G194" s="243"/>
      <c r="H194" s="247">
        <v>27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201</v>
      </c>
      <c r="AU194" s="253" t="s">
        <v>87</v>
      </c>
      <c r="AV194" s="13" t="s">
        <v>87</v>
      </c>
      <c r="AW194" s="13" t="s">
        <v>32</v>
      </c>
      <c r="AX194" s="13" t="s">
        <v>85</v>
      </c>
      <c r="AY194" s="253" t="s">
        <v>137</v>
      </c>
    </row>
    <row r="195" s="2" customFormat="1" ht="24.15" customHeight="1">
      <c r="A195" s="36"/>
      <c r="B195" s="37"/>
      <c r="C195" s="215" t="s">
        <v>372</v>
      </c>
      <c r="D195" s="215" t="s">
        <v>138</v>
      </c>
      <c r="E195" s="216" t="s">
        <v>346</v>
      </c>
      <c r="F195" s="217" t="s">
        <v>347</v>
      </c>
      <c r="G195" s="218" t="s">
        <v>141</v>
      </c>
      <c r="H195" s="219">
        <v>4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42</v>
      </c>
      <c r="O195" s="89"/>
      <c r="P195" s="225">
        <f>O195*H195</f>
        <v>0</v>
      </c>
      <c r="Q195" s="225">
        <v>0.042999999999999997</v>
      </c>
      <c r="R195" s="225">
        <f>Q195*H195</f>
        <v>0.17199999999999999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142</v>
      </c>
      <c r="AT195" s="227" t="s">
        <v>138</v>
      </c>
      <c r="AU195" s="227" t="s">
        <v>87</v>
      </c>
      <c r="AY195" s="15" t="s">
        <v>137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85</v>
      </c>
      <c r="BK195" s="228">
        <f>ROUND(I195*H195,2)</f>
        <v>0</v>
      </c>
      <c r="BL195" s="15" t="s">
        <v>142</v>
      </c>
      <c r="BM195" s="227" t="s">
        <v>992</v>
      </c>
    </row>
    <row r="196" s="2" customFormat="1" ht="24.15" customHeight="1">
      <c r="A196" s="36"/>
      <c r="B196" s="37"/>
      <c r="C196" s="215" t="s">
        <v>377</v>
      </c>
      <c r="D196" s="215" t="s">
        <v>138</v>
      </c>
      <c r="E196" s="216" t="s">
        <v>350</v>
      </c>
      <c r="F196" s="217" t="s">
        <v>351</v>
      </c>
      <c r="G196" s="218" t="s">
        <v>141</v>
      </c>
      <c r="H196" s="219">
        <v>20</v>
      </c>
      <c r="I196" s="220"/>
      <c r="J196" s="221">
        <f>ROUND(I196*H196,2)</f>
        <v>0</v>
      </c>
      <c r="K196" s="222"/>
      <c r="L196" s="42"/>
      <c r="M196" s="223" t="s">
        <v>1</v>
      </c>
      <c r="N196" s="224" t="s">
        <v>42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142</v>
      </c>
      <c r="AT196" s="227" t="s">
        <v>138</v>
      </c>
      <c r="AU196" s="227" t="s">
        <v>87</v>
      </c>
      <c r="AY196" s="15" t="s">
        <v>137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85</v>
      </c>
      <c r="BK196" s="228">
        <f>ROUND(I196*H196,2)</f>
        <v>0</v>
      </c>
      <c r="BL196" s="15" t="s">
        <v>142</v>
      </c>
      <c r="BM196" s="227" t="s">
        <v>993</v>
      </c>
    </row>
    <row r="197" s="2" customFormat="1" ht="21.75" customHeight="1">
      <c r="A197" s="36"/>
      <c r="B197" s="37"/>
      <c r="C197" s="215" t="s">
        <v>383</v>
      </c>
      <c r="D197" s="215" t="s">
        <v>138</v>
      </c>
      <c r="E197" s="216" t="s">
        <v>358</v>
      </c>
      <c r="F197" s="217" t="s">
        <v>359</v>
      </c>
      <c r="G197" s="218" t="s">
        <v>301</v>
      </c>
      <c r="H197" s="219">
        <v>1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42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142</v>
      </c>
      <c r="AT197" s="227" t="s">
        <v>138</v>
      </c>
      <c r="AU197" s="227" t="s">
        <v>87</v>
      </c>
      <c r="AY197" s="15" t="s">
        <v>137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85</v>
      </c>
      <c r="BK197" s="228">
        <f>ROUND(I197*H197,2)</f>
        <v>0</v>
      </c>
      <c r="BL197" s="15" t="s">
        <v>142</v>
      </c>
      <c r="BM197" s="227" t="s">
        <v>994</v>
      </c>
    </row>
    <row r="198" s="2" customFormat="1" ht="16.5" customHeight="1">
      <c r="A198" s="36"/>
      <c r="B198" s="37"/>
      <c r="C198" s="215" t="s">
        <v>387</v>
      </c>
      <c r="D198" s="215" t="s">
        <v>138</v>
      </c>
      <c r="E198" s="216" t="s">
        <v>362</v>
      </c>
      <c r="F198" s="217" t="s">
        <v>363</v>
      </c>
      <c r="G198" s="218" t="s">
        <v>301</v>
      </c>
      <c r="H198" s="219">
        <v>4.7999999999999998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42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142</v>
      </c>
      <c r="AT198" s="227" t="s">
        <v>138</v>
      </c>
      <c r="AU198" s="227" t="s">
        <v>87</v>
      </c>
      <c r="AY198" s="15" t="s">
        <v>137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85</v>
      </c>
      <c r="BK198" s="228">
        <f>ROUND(I198*H198,2)</f>
        <v>0</v>
      </c>
      <c r="BL198" s="15" t="s">
        <v>142</v>
      </c>
      <c r="BM198" s="227" t="s">
        <v>995</v>
      </c>
    </row>
    <row r="199" s="2" customFormat="1" ht="21.75" customHeight="1">
      <c r="A199" s="36"/>
      <c r="B199" s="37"/>
      <c r="C199" s="215" t="s">
        <v>399</v>
      </c>
      <c r="D199" s="215" t="s">
        <v>138</v>
      </c>
      <c r="E199" s="216" t="s">
        <v>366</v>
      </c>
      <c r="F199" s="217" t="s">
        <v>367</v>
      </c>
      <c r="G199" s="218" t="s">
        <v>301</v>
      </c>
      <c r="H199" s="219">
        <v>1.0129999999999999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42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142</v>
      </c>
      <c r="AT199" s="227" t="s">
        <v>138</v>
      </c>
      <c r="AU199" s="227" t="s">
        <v>87</v>
      </c>
      <c r="AY199" s="15" t="s">
        <v>137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85</v>
      </c>
      <c r="BK199" s="228">
        <f>ROUND(I199*H199,2)</f>
        <v>0</v>
      </c>
      <c r="BL199" s="15" t="s">
        <v>142</v>
      </c>
      <c r="BM199" s="227" t="s">
        <v>996</v>
      </c>
    </row>
    <row r="200" s="13" customFormat="1">
      <c r="A200" s="13"/>
      <c r="B200" s="242"/>
      <c r="C200" s="243"/>
      <c r="D200" s="244" t="s">
        <v>201</v>
      </c>
      <c r="E200" s="245" t="s">
        <v>1</v>
      </c>
      <c r="F200" s="246" t="s">
        <v>997</v>
      </c>
      <c r="G200" s="243"/>
      <c r="H200" s="247">
        <v>0.83999999999999997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201</v>
      </c>
      <c r="AU200" s="253" t="s">
        <v>87</v>
      </c>
      <c r="AV200" s="13" t="s">
        <v>87</v>
      </c>
      <c r="AW200" s="13" t="s">
        <v>32</v>
      </c>
      <c r="AX200" s="13" t="s">
        <v>77</v>
      </c>
      <c r="AY200" s="253" t="s">
        <v>137</v>
      </c>
    </row>
    <row r="201" s="13" customFormat="1">
      <c r="A201" s="13"/>
      <c r="B201" s="242"/>
      <c r="C201" s="243"/>
      <c r="D201" s="244" t="s">
        <v>201</v>
      </c>
      <c r="E201" s="245" t="s">
        <v>1</v>
      </c>
      <c r="F201" s="246" t="s">
        <v>998</v>
      </c>
      <c r="G201" s="243"/>
      <c r="H201" s="247">
        <v>0.16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201</v>
      </c>
      <c r="AU201" s="253" t="s">
        <v>87</v>
      </c>
      <c r="AV201" s="13" t="s">
        <v>87</v>
      </c>
      <c r="AW201" s="13" t="s">
        <v>32</v>
      </c>
      <c r="AX201" s="13" t="s">
        <v>77</v>
      </c>
      <c r="AY201" s="253" t="s">
        <v>137</v>
      </c>
    </row>
    <row r="202" s="13" customFormat="1">
      <c r="A202" s="13"/>
      <c r="B202" s="242"/>
      <c r="C202" s="243"/>
      <c r="D202" s="244" t="s">
        <v>201</v>
      </c>
      <c r="E202" s="245" t="s">
        <v>1</v>
      </c>
      <c r="F202" s="246" t="s">
        <v>999</v>
      </c>
      <c r="G202" s="243"/>
      <c r="H202" s="247">
        <v>1.0129999999999999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201</v>
      </c>
      <c r="AU202" s="253" t="s">
        <v>87</v>
      </c>
      <c r="AV202" s="13" t="s">
        <v>87</v>
      </c>
      <c r="AW202" s="13" t="s">
        <v>32</v>
      </c>
      <c r="AX202" s="13" t="s">
        <v>85</v>
      </c>
      <c r="AY202" s="253" t="s">
        <v>137</v>
      </c>
    </row>
    <row r="203" s="2" customFormat="1" ht="24.15" customHeight="1">
      <c r="A203" s="36"/>
      <c r="B203" s="37"/>
      <c r="C203" s="215" t="s">
        <v>256</v>
      </c>
      <c r="D203" s="215" t="s">
        <v>138</v>
      </c>
      <c r="E203" s="216" t="s">
        <v>373</v>
      </c>
      <c r="F203" s="217" t="s">
        <v>374</v>
      </c>
      <c r="G203" s="218" t="s">
        <v>301</v>
      </c>
      <c r="H203" s="219">
        <v>10.130000000000001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42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142</v>
      </c>
      <c r="AT203" s="227" t="s">
        <v>138</v>
      </c>
      <c r="AU203" s="227" t="s">
        <v>87</v>
      </c>
      <c r="AY203" s="15" t="s">
        <v>137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85</v>
      </c>
      <c r="BK203" s="228">
        <f>ROUND(I203*H203,2)</f>
        <v>0</v>
      </c>
      <c r="BL203" s="15" t="s">
        <v>142</v>
      </c>
      <c r="BM203" s="227" t="s">
        <v>1000</v>
      </c>
    </row>
    <row r="204" s="13" customFormat="1">
      <c r="A204" s="13"/>
      <c r="B204" s="242"/>
      <c r="C204" s="243"/>
      <c r="D204" s="244" t="s">
        <v>201</v>
      </c>
      <c r="E204" s="245" t="s">
        <v>1</v>
      </c>
      <c r="F204" s="246" t="s">
        <v>1001</v>
      </c>
      <c r="G204" s="243"/>
      <c r="H204" s="247">
        <v>10.130000000000001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201</v>
      </c>
      <c r="AU204" s="253" t="s">
        <v>87</v>
      </c>
      <c r="AV204" s="13" t="s">
        <v>87</v>
      </c>
      <c r="AW204" s="13" t="s">
        <v>32</v>
      </c>
      <c r="AX204" s="13" t="s">
        <v>85</v>
      </c>
      <c r="AY204" s="253" t="s">
        <v>137</v>
      </c>
    </row>
    <row r="205" s="2" customFormat="1" ht="16.5" customHeight="1">
      <c r="A205" s="36"/>
      <c r="B205" s="37"/>
      <c r="C205" s="215" t="s">
        <v>261</v>
      </c>
      <c r="D205" s="215" t="s">
        <v>138</v>
      </c>
      <c r="E205" s="216" t="s">
        <v>378</v>
      </c>
      <c r="F205" s="217" t="s">
        <v>379</v>
      </c>
      <c r="G205" s="218" t="s">
        <v>380</v>
      </c>
      <c r="H205" s="219">
        <v>1.621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42</v>
      </c>
      <c r="O205" s="8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142</v>
      </c>
      <c r="AT205" s="227" t="s">
        <v>138</v>
      </c>
      <c r="AU205" s="227" t="s">
        <v>87</v>
      </c>
      <c r="AY205" s="15" t="s">
        <v>137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85</v>
      </c>
      <c r="BK205" s="228">
        <f>ROUND(I205*H205,2)</f>
        <v>0</v>
      </c>
      <c r="BL205" s="15" t="s">
        <v>142</v>
      </c>
      <c r="BM205" s="227" t="s">
        <v>1002</v>
      </c>
    </row>
    <row r="206" s="13" customFormat="1">
      <c r="A206" s="13"/>
      <c r="B206" s="242"/>
      <c r="C206" s="243"/>
      <c r="D206" s="244" t="s">
        <v>201</v>
      </c>
      <c r="E206" s="245" t="s">
        <v>1</v>
      </c>
      <c r="F206" s="246" t="s">
        <v>1003</v>
      </c>
      <c r="G206" s="243"/>
      <c r="H206" s="247">
        <v>1.621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201</v>
      </c>
      <c r="AU206" s="253" t="s">
        <v>87</v>
      </c>
      <c r="AV206" s="13" t="s">
        <v>87</v>
      </c>
      <c r="AW206" s="13" t="s">
        <v>32</v>
      </c>
      <c r="AX206" s="13" t="s">
        <v>85</v>
      </c>
      <c r="AY206" s="253" t="s">
        <v>137</v>
      </c>
    </row>
    <row r="207" s="2" customFormat="1" ht="21.75" customHeight="1">
      <c r="A207" s="36"/>
      <c r="B207" s="37"/>
      <c r="C207" s="215" t="s">
        <v>265</v>
      </c>
      <c r="D207" s="215" t="s">
        <v>138</v>
      </c>
      <c r="E207" s="216" t="s">
        <v>388</v>
      </c>
      <c r="F207" s="217" t="s">
        <v>389</v>
      </c>
      <c r="G207" s="218" t="s">
        <v>291</v>
      </c>
      <c r="H207" s="219">
        <v>28.800000000000001</v>
      </c>
      <c r="I207" s="220"/>
      <c r="J207" s="221">
        <f>ROUND(I207*H207,2)</f>
        <v>0</v>
      </c>
      <c r="K207" s="222"/>
      <c r="L207" s="42"/>
      <c r="M207" s="223" t="s">
        <v>1</v>
      </c>
      <c r="N207" s="224" t="s">
        <v>42</v>
      </c>
      <c r="O207" s="89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142</v>
      </c>
      <c r="AT207" s="227" t="s">
        <v>138</v>
      </c>
      <c r="AU207" s="227" t="s">
        <v>87</v>
      </c>
      <c r="AY207" s="15" t="s">
        <v>137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85</v>
      </c>
      <c r="BK207" s="228">
        <f>ROUND(I207*H207,2)</f>
        <v>0</v>
      </c>
      <c r="BL207" s="15" t="s">
        <v>142</v>
      </c>
      <c r="BM207" s="227" t="s">
        <v>1004</v>
      </c>
    </row>
    <row r="208" s="13" customFormat="1">
      <c r="A208" s="13"/>
      <c r="B208" s="242"/>
      <c r="C208" s="243"/>
      <c r="D208" s="244" t="s">
        <v>201</v>
      </c>
      <c r="E208" s="245" t="s">
        <v>1</v>
      </c>
      <c r="F208" s="246" t="s">
        <v>1005</v>
      </c>
      <c r="G208" s="243"/>
      <c r="H208" s="247">
        <v>8.4000000000000004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201</v>
      </c>
      <c r="AU208" s="253" t="s">
        <v>87</v>
      </c>
      <c r="AV208" s="13" t="s">
        <v>87</v>
      </c>
      <c r="AW208" s="13" t="s">
        <v>32</v>
      </c>
      <c r="AX208" s="13" t="s">
        <v>77</v>
      </c>
      <c r="AY208" s="253" t="s">
        <v>137</v>
      </c>
    </row>
    <row r="209" s="13" customFormat="1">
      <c r="A209" s="13"/>
      <c r="B209" s="242"/>
      <c r="C209" s="243"/>
      <c r="D209" s="244" t="s">
        <v>201</v>
      </c>
      <c r="E209" s="245" t="s">
        <v>1</v>
      </c>
      <c r="F209" s="246" t="s">
        <v>1006</v>
      </c>
      <c r="G209" s="243"/>
      <c r="H209" s="247">
        <v>28.800000000000001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201</v>
      </c>
      <c r="AU209" s="253" t="s">
        <v>87</v>
      </c>
      <c r="AV209" s="13" t="s">
        <v>87</v>
      </c>
      <c r="AW209" s="13" t="s">
        <v>32</v>
      </c>
      <c r="AX209" s="13" t="s">
        <v>85</v>
      </c>
      <c r="AY209" s="253" t="s">
        <v>137</v>
      </c>
    </row>
    <row r="210" s="2" customFormat="1" ht="16.5" customHeight="1">
      <c r="A210" s="36"/>
      <c r="B210" s="37"/>
      <c r="C210" s="215" t="s">
        <v>662</v>
      </c>
      <c r="D210" s="215" t="s">
        <v>138</v>
      </c>
      <c r="E210" s="216" t="s">
        <v>270</v>
      </c>
      <c r="F210" s="217" t="s">
        <v>271</v>
      </c>
      <c r="G210" s="218" t="s">
        <v>259</v>
      </c>
      <c r="H210" s="254"/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42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142</v>
      </c>
      <c r="AT210" s="227" t="s">
        <v>138</v>
      </c>
      <c r="AU210" s="227" t="s">
        <v>87</v>
      </c>
      <c r="AY210" s="15" t="s">
        <v>137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85</v>
      </c>
      <c r="BK210" s="228">
        <f>ROUND(I210*H210,2)</f>
        <v>0</v>
      </c>
      <c r="BL210" s="15" t="s">
        <v>142</v>
      </c>
      <c r="BM210" s="227" t="s">
        <v>1007</v>
      </c>
    </row>
    <row r="211" s="12" customFormat="1" ht="22.8" customHeight="1">
      <c r="A211" s="12"/>
      <c r="B211" s="201"/>
      <c r="C211" s="202"/>
      <c r="D211" s="203" t="s">
        <v>76</v>
      </c>
      <c r="E211" s="229" t="s">
        <v>397</v>
      </c>
      <c r="F211" s="229" t="s">
        <v>398</v>
      </c>
      <c r="G211" s="202"/>
      <c r="H211" s="202"/>
      <c r="I211" s="205"/>
      <c r="J211" s="230">
        <f>BK211</f>
        <v>0</v>
      </c>
      <c r="K211" s="202"/>
      <c r="L211" s="207"/>
      <c r="M211" s="208"/>
      <c r="N211" s="209"/>
      <c r="O211" s="209"/>
      <c r="P211" s="210">
        <f>P212</f>
        <v>0</v>
      </c>
      <c r="Q211" s="209"/>
      <c r="R211" s="210">
        <f>R212</f>
        <v>0</v>
      </c>
      <c r="S211" s="209"/>
      <c r="T211" s="211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2" t="s">
        <v>146</v>
      </c>
      <c r="AT211" s="213" t="s">
        <v>76</v>
      </c>
      <c r="AU211" s="213" t="s">
        <v>85</v>
      </c>
      <c r="AY211" s="212" t="s">
        <v>137</v>
      </c>
      <c r="BK211" s="214">
        <f>BK212</f>
        <v>0</v>
      </c>
    </row>
    <row r="212" s="2" customFormat="1" ht="24.15" customHeight="1">
      <c r="A212" s="36"/>
      <c r="B212" s="37"/>
      <c r="C212" s="215" t="s">
        <v>393</v>
      </c>
      <c r="D212" s="215" t="s">
        <v>138</v>
      </c>
      <c r="E212" s="216" t="s">
        <v>400</v>
      </c>
      <c r="F212" s="217" t="s">
        <v>401</v>
      </c>
      <c r="G212" s="218" t="s">
        <v>402</v>
      </c>
      <c r="H212" s="219">
        <v>1</v>
      </c>
      <c r="I212" s="220"/>
      <c r="J212" s="221">
        <f>ROUND(I212*H212,2)</f>
        <v>0</v>
      </c>
      <c r="K212" s="222"/>
      <c r="L212" s="42"/>
      <c r="M212" s="255" t="s">
        <v>1</v>
      </c>
      <c r="N212" s="256" t="s">
        <v>42</v>
      </c>
      <c r="O212" s="257"/>
      <c r="P212" s="258">
        <f>O212*H212</f>
        <v>0</v>
      </c>
      <c r="Q212" s="258">
        <v>0</v>
      </c>
      <c r="R212" s="258">
        <f>Q212*H212</f>
        <v>0</v>
      </c>
      <c r="S212" s="258">
        <v>0</v>
      </c>
      <c r="T212" s="259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142</v>
      </c>
      <c r="AT212" s="227" t="s">
        <v>138</v>
      </c>
      <c r="AU212" s="227" t="s">
        <v>87</v>
      </c>
      <c r="AY212" s="15" t="s">
        <v>137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5" t="s">
        <v>85</v>
      </c>
      <c r="BK212" s="228">
        <f>ROUND(I212*H212,2)</f>
        <v>0</v>
      </c>
      <c r="BL212" s="15" t="s">
        <v>142</v>
      </c>
      <c r="BM212" s="227" t="s">
        <v>1008</v>
      </c>
    </row>
    <row r="213" s="2" customFormat="1" ht="6.96" customHeight="1">
      <c r="A213" s="36"/>
      <c r="B213" s="64"/>
      <c r="C213" s="65"/>
      <c r="D213" s="65"/>
      <c r="E213" s="65"/>
      <c r="F213" s="65"/>
      <c r="G213" s="65"/>
      <c r="H213" s="65"/>
      <c r="I213" s="65"/>
      <c r="J213" s="65"/>
      <c r="K213" s="65"/>
      <c r="L213" s="42"/>
      <c r="M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</sheetData>
  <sheetProtection sheet="1" autoFilter="0" formatColumns="0" formatRows="0" objects="1" scenarios="1" spinCount="100000" saltValue="IIKbvFoa4ZF0oIOtRde6nu0ZOZQWBtyrAzjzykUkWrH42w0Prllk7jL36mvd9o9uhy0RP2WT1EpPjAZJXvfcnQ==" hashValue="mBAmCFZD4Xm3rLaSnT0011ABpkVvWrD/vhTIvi/rTn+5QVhIfiDalZsuaLY7ajmiebRPKezAzOvrL3tNd4zu3Q==" algorithmName="SHA-512" password="CC35"/>
  <autoFilter ref="C122:K21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Sklenář</dc:creator>
  <cp:lastModifiedBy>Jiří Sklenář</cp:lastModifiedBy>
  <dcterms:created xsi:type="dcterms:W3CDTF">2022-04-01T09:13:38Z</dcterms:created>
  <dcterms:modified xsi:type="dcterms:W3CDTF">2022-04-01T09:13:51Z</dcterms:modified>
</cp:coreProperties>
</file>