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725" activeTab="0"/>
  </bookViews>
  <sheets>
    <sheet name="Mikulov rozpočet slepý" sheetId="1" r:id="rId1"/>
  </sheets>
  <definedNames/>
  <calcPr fullCalcOnLoad="1"/>
</workbook>
</file>

<file path=xl/sharedStrings.xml><?xml version="1.0" encoding="utf-8"?>
<sst xmlns="http://schemas.openxmlformats.org/spreadsheetml/2006/main" count="154" uniqueCount="135">
  <si>
    <t>počet</t>
  </si>
  <si>
    <t>cena / ks</t>
  </si>
  <si>
    <t>celkem</t>
  </si>
  <si>
    <t>OVLÁDACÍ JEDNOTKY, ČIDLA</t>
  </si>
  <si>
    <t>[Kč]</t>
  </si>
  <si>
    <t>POTRUBNÍ VEDENÍ A TVAROVKY</t>
  </si>
  <si>
    <t>soubor</t>
  </si>
  <si>
    <t>ELEKTROINSTALAČNÍ MATERIÁL</t>
  </si>
  <si>
    <t>Spotřební materiál k zapojení (Wago,acidur,kaedra)</t>
  </si>
  <si>
    <t>ČERPADLA, HLADINOVÉ HLÍDÁNÍ, FILTRACE</t>
  </si>
  <si>
    <t>Souprava smršťovacích spojek SMH4</t>
  </si>
  <si>
    <t xml:space="preserve">Filtr F76S 5/4" proplach za provozu Qmax - 2l/s </t>
  </si>
  <si>
    <t xml:space="preserve">AF11S-1D Vložka k filtraci F76S </t>
  </si>
  <si>
    <t>Mosazný redukovaný dvojnipl 1"/1/2"</t>
  </si>
  <si>
    <t xml:space="preserve"> ICV 101 GBFS Elektromagnetický ventil pro znečištěnou vodu</t>
  </si>
  <si>
    <t>Kotevní materiál 1"-160</t>
  </si>
  <si>
    <t xml:space="preserve">Elektro revize </t>
  </si>
  <si>
    <t>Soubor tvarovek 32 mm pro napojení tlakové vody</t>
  </si>
  <si>
    <t>ROZVADĚČ</t>
  </si>
  <si>
    <t>Celkem bez DPH 21%</t>
  </si>
  <si>
    <t>MONTÁŽ</t>
  </si>
  <si>
    <t>Dopravné a ostatní náklady na instalaci</t>
  </si>
  <si>
    <t>Nastrojení filtrce s rozvaděčem vody s příslušenstvím</t>
  </si>
  <si>
    <t>Provedení kompletní elektroinstalace s příslušenstvím</t>
  </si>
  <si>
    <t>Separátor písku Hydrocyclon</t>
  </si>
  <si>
    <t>Třífázový jistič 16A charakteristika B</t>
  </si>
  <si>
    <t>Jednofázový jistič 6A s charakteristikou B - řídicí jednotka</t>
  </si>
  <si>
    <t>Jednofázový jistič 10A s charakteristikou B - vrt čerpadlo</t>
  </si>
  <si>
    <t>Jednofázový jistič 10A s charakteristikou B - tlakové čerpadlo</t>
  </si>
  <si>
    <t>Jednofázový jistič 16A s charakteristikou B - zásuvka</t>
  </si>
  <si>
    <t>Zásuvka na lištu 16</t>
  </si>
  <si>
    <t>Zásuvka vestavná CZ modrá</t>
  </si>
  <si>
    <t>Časový spínač TS-MD3 pro čerpadlo</t>
  </si>
  <si>
    <t>Přípojnice hřebenováKDN363A</t>
  </si>
  <si>
    <t>Chránič CDA225D 2P/6kA</t>
  </si>
  <si>
    <t>Vodoměr DBRF 1" mokroběžný průmyslový PN16</t>
  </si>
  <si>
    <t>Sada pro připojení vodoměru DBRF</t>
  </si>
  <si>
    <t>Mosazná zpětná klapka s mosaznou záklopkou 5/4"</t>
  </si>
  <si>
    <t>Mosazné šroubení 5/4" přímé</t>
  </si>
  <si>
    <t>AZS je navržen na předpokládané parametry zdroje: Q = 2 l/s při P = 4,5 - 5 Barů</t>
  </si>
  <si>
    <t xml:space="preserve">Ovladací jednotka PC+ pro časové nastavení elekroventilů </t>
  </si>
  <si>
    <t>Přijmací sensor pro PC+</t>
  </si>
  <si>
    <t xml:space="preserve"> PŘÍSLUŠENSTVÍ </t>
  </si>
  <si>
    <t>Expanzomat - tlaková nádoba 200l RELAX PN10</t>
  </si>
  <si>
    <t>Rozpočet DH Mikulov</t>
  </si>
  <si>
    <t>Materiál - název položek - komponenty</t>
  </si>
  <si>
    <t xml:space="preserve">Rezervoár na vodu, sloup výška cca 4 m v provedení z modřínového dřeva, Ø 18/21 cm, horní kryt z nerezové oceli, transparentní nádržka na vodu </t>
  </si>
  <si>
    <t xml:space="preserve">Malý vertikální disk, nízké sloupy z modřínového dřeva, kolizní tryska - rozstřik 2 x 0,5 m </t>
  </si>
  <si>
    <t>Vertikální tryska,  sloup výška cca 4 m v provedení z modřínového dřeva, Ø 18/21 cm, horní kryt z nerezové oceli, vertikální tryska - rozstřik Ø 4 m</t>
  </si>
  <si>
    <t>Spirálový rotor,  sloup výška cca 4 m v provedení z modřínového dřeva, Ø 18/21 cm, horní kryt z nerezové oceli, otočná tryska - rozstřik Ø 5 m</t>
  </si>
  <si>
    <t>Pumpa s dlouhým držákem, dřevěné části z modřínového dřeva, čerpadlo z nerezové oceli, betonová šachta Ø 1m, jednocestný ventil</t>
  </si>
  <si>
    <t>Houpačková pumpa, konstrukce z nerezové oceli, rozměry: v 1,25 m x d 1 m x š 0,4 m, podesta z prostiskluzného plechu, samomazná snadno vyměnitelná ložiska,</t>
  </si>
  <si>
    <t>Vodní pumpa stlačovací pro trysky, konstrukce z nerezové oceli, barevná stlačná hlava, rozměry: v 0,7 m, š Ø 0,1 m</t>
  </si>
  <si>
    <t>Deštníková tryska,  sloup výška cca 4 m v provedení z modřínového dřeva, Ø 18/21 cm, horní kryt z nerezové oceli, deštníková tryska - rozstřik Ø 6m</t>
  </si>
  <si>
    <t>Trysky, kruhová tryska z nerezové oceli, Ø 0,2 m</t>
  </si>
  <si>
    <t>Dodávka herních prvků</t>
  </si>
  <si>
    <t>Rezervoár na vodu</t>
  </si>
  <si>
    <t>Malý vertikální disk</t>
  </si>
  <si>
    <t>Deštníková tryska</t>
  </si>
  <si>
    <t>Vertikální tryska</t>
  </si>
  <si>
    <t>Spirálový rotor</t>
  </si>
  <si>
    <t>Pumpa s dlouhým držákem</t>
  </si>
  <si>
    <t>Houpačková pumpa</t>
  </si>
  <si>
    <t>Vodní pumpa stlačovací pro trysky</t>
  </si>
  <si>
    <t>Trysky</t>
  </si>
  <si>
    <t>Montáž herních prvků</t>
  </si>
  <si>
    <t>Frasdorf - Mikulov</t>
  </si>
  <si>
    <t>Doprava herních prvků na místo stavby</t>
  </si>
  <si>
    <t>VRN - dodávka a montáž herních prvků</t>
  </si>
  <si>
    <t>VRN</t>
  </si>
  <si>
    <t>Zemní práce</t>
  </si>
  <si>
    <t>122301101R00</t>
  </si>
  <si>
    <t>131301111R00</t>
  </si>
  <si>
    <t>131301119R00</t>
  </si>
  <si>
    <t>132301111R00</t>
  </si>
  <si>
    <t>132301119R00</t>
  </si>
  <si>
    <t>167101101R00</t>
  </si>
  <si>
    <t>162201102R00</t>
  </si>
  <si>
    <t>162301102R00</t>
  </si>
  <si>
    <t>162701109R00</t>
  </si>
  <si>
    <t>199000002R00</t>
  </si>
  <si>
    <t>181301103R00</t>
  </si>
  <si>
    <t>122301109R00</t>
  </si>
  <si>
    <t>112101104R00</t>
  </si>
  <si>
    <t>133301101R00</t>
  </si>
  <si>
    <t>Odkopávky nezapažené v hor. 4 do 100 m3 Odkopávka povrchu staveniště do hl 30cm, m3</t>
  </si>
  <si>
    <t>Hloubení nezapažených jam v hor.4 do 100 m3 výkopy patek vodních prvků, m3</t>
  </si>
  <si>
    <t>Příplatek za lepivost - hloubení nezap.jam v hor.4, m3</t>
  </si>
  <si>
    <t>Hloubení rýh šířky do 60 cm v hor.4 do 100 m3 výkop pro rozvody vody k vodním prvkům, m3</t>
  </si>
  <si>
    <t>Příplatek za lepivost - hloubení rýh 60 cm v hor.4, m3</t>
  </si>
  <si>
    <t>Nakládání výkopku z hor.1-4 v množství do 100 m3, m3</t>
  </si>
  <si>
    <t>Vodorovné přemístění výkopku z hor.1-4 do 50 m, m3</t>
  </si>
  <si>
    <t>Vodorovné přemístění výkopku z hor.1-4 do 1000 m, m3</t>
  </si>
  <si>
    <t>Příplatek k vod. přemístění hor.1-4 za další 1 km, m3</t>
  </si>
  <si>
    <t>Poplatek za skládku horniny 1- 4, m3</t>
  </si>
  <si>
    <t>Rozprostření ornice, rovina, tl. 15-20 cm,do 500m2, m2</t>
  </si>
  <si>
    <t>Příplatek za lepivost - odkopávky v hor. 4, m3</t>
  </si>
  <si>
    <t>Přesazení stromů do tl.15cm do 30m, ks</t>
  </si>
  <si>
    <t>Hloubení šachet v hor.4 do 100 m3 výkop vsakovací jímky,drenáž, m3</t>
  </si>
  <si>
    <t>Základy, zvláštní zakládání</t>
  </si>
  <si>
    <t>1. Technologie a rozvod vody</t>
  </si>
  <si>
    <t>2. Dodávka a montáž herních prvků</t>
  </si>
  <si>
    <t>3. Zemní práce pro DH Mikulov</t>
  </si>
  <si>
    <t>215901101R00</t>
  </si>
  <si>
    <t>289971231R00</t>
  </si>
  <si>
    <t>245111111R00</t>
  </si>
  <si>
    <t>242321110R00</t>
  </si>
  <si>
    <t>242111113R00</t>
  </si>
  <si>
    <t>212752112R00</t>
  </si>
  <si>
    <t>279311921R00</t>
  </si>
  <si>
    <t>279315911R00</t>
  </si>
  <si>
    <t>Zhutnění podloží z hornin nesoudržných do 92% PS, m2</t>
  </si>
  <si>
    <t>Zřízení vrstvy z geotext.500g/m2, m2</t>
  </si>
  <si>
    <t>Osazení krycí desky dvoudílné, ks</t>
  </si>
  <si>
    <t>Osazení skruží okolo vrt.studny 1000/500-2*, ks</t>
  </si>
  <si>
    <t>Osazení skruží celých DN 1000 jímka drenáže hl.do2m, ks</t>
  </si>
  <si>
    <t>Trativody z drenážních trubek, lože, DN 100 mm, bm</t>
  </si>
  <si>
    <t>Beton základových zdí prostý C 20/25  (B 25) betonový val okolo hřiště,vč.výztuže, m3</t>
  </si>
  <si>
    <t>Příplatek k betonáži- zhotovení nepravidel.tvarů zhotovení vln a zákrutů, m3</t>
  </si>
  <si>
    <t>564281811R00</t>
  </si>
  <si>
    <t>Podklad ze štěrkopísku fr.4/8 po zhutnění tl.30 cm vč.dopravy a rozprostření -+115m2, m2</t>
  </si>
  <si>
    <t>Kabel pro elektroinstalaci 3x1,5 CYKY, bm</t>
  </si>
  <si>
    <t xml:space="preserve">Trubní vedení  32 PE LLD PN 10, bm </t>
  </si>
  <si>
    <t>Rozdělovač vody 4vývody+2vstupy včetně uzávěrů</t>
  </si>
  <si>
    <t>Vodotěsný konektor DBO/B-6, ks</t>
  </si>
  <si>
    <t>Rozdělovač elektro ID64</t>
  </si>
  <si>
    <t>Celkem DH Mikulov</t>
  </si>
  <si>
    <t>DPH 21%</t>
  </si>
  <si>
    <t>Celkem DH Mikulov včetně DPH</t>
  </si>
  <si>
    <t>[mj]</t>
  </si>
  <si>
    <t>Polyuretanový povrch SmartSoft</t>
  </si>
  <si>
    <t>Doprava a režie</t>
  </si>
  <si>
    <t>EPDM 35mm (100m2)</t>
  </si>
  <si>
    <t>Práce na grafice a příplatek na podkládku na 3D valy</t>
  </si>
  <si>
    <t>Č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</si>
</sst>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0000"/>
    <numFmt numFmtId="166" formatCode="#,##0.00\ &quot;Kč&quot;"/>
  </numFmts>
  <fonts count="41">
    <font>
      <sz val="10"/>
      <name val="Arial CE"/>
      <family val="0"/>
    </font>
    <font>
      <b/>
      <sz val="12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  <font>
      <sz val="8"/>
      <name val="Arial CE"/>
      <family val="0"/>
    </font>
    <font>
      <b/>
      <sz val="8"/>
      <name val="Tahoma"/>
      <family val="2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dotted"/>
      <right>
        <color indexed="63"/>
      </right>
      <top style="medium"/>
      <bottom style="medium"/>
    </border>
    <border>
      <left style="thick"/>
      <right style="medium"/>
      <top style="medium"/>
      <bottom style="medium"/>
    </border>
    <border>
      <left style="thin">
        <color indexed="23"/>
      </left>
      <right style="thin">
        <color indexed="23"/>
      </right>
      <top style="thin"/>
      <bottom style="thin"/>
    </border>
    <border>
      <left style="dotted"/>
      <right style="dotted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>
        <color indexed="23"/>
      </left>
      <right style="thin">
        <color indexed="23"/>
      </right>
      <top style="thin"/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>
        <color indexed="23"/>
      </right>
      <top style="thin"/>
      <bottom style="thin"/>
    </border>
    <border>
      <left style="thin">
        <color indexed="23"/>
      </left>
      <right style="medium"/>
      <top style="thin"/>
      <bottom style="thin"/>
    </border>
    <border>
      <left style="medium"/>
      <right style="thin">
        <color indexed="23"/>
      </right>
      <top style="thin"/>
      <bottom style="medium"/>
    </border>
    <border>
      <left style="thin">
        <color indexed="2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4" fontId="2" fillId="0" borderId="19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left" vertical="center"/>
    </xf>
    <xf numFmtId="4" fontId="2" fillId="33" borderId="22" xfId="0" applyNumberFormat="1" applyFont="1" applyFill="1" applyBorder="1" applyAlignment="1">
      <alignment horizontal="right" vertical="center"/>
    </xf>
    <xf numFmtId="4" fontId="5" fillId="33" borderId="23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right" vertical="center"/>
    </xf>
    <xf numFmtId="0" fontId="4" fillId="4" borderId="12" xfId="0" applyFont="1" applyFill="1" applyBorder="1" applyAlignment="1">
      <alignment/>
    </xf>
    <xf numFmtId="0" fontId="4" fillId="4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4" fontId="5" fillId="0" borderId="12" xfId="0" applyNumberFormat="1" applyFont="1" applyFill="1" applyBorder="1" applyAlignment="1">
      <alignment horizontal="left"/>
    </xf>
    <xf numFmtId="0" fontId="2" fillId="0" borderId="12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4" fontId="4" fillId="0" borderId="24" xfId="0" applyNumberFormat="1" applyFont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1" fontId="2" fillId="33" borderId="25" xfId="0" applyNumberFormat="1" applyFont="1" applyFill="1" applyBorder="1" applyAlignment="1">
      <alignment horizontal="left" vertical="center"/>
    </xf>
    <xf numFmtId="1" fontId="2" fillId="0" borderId="10" xfId="0" applyNumberFormat="1" applyFont="1" applyFill="1" applyBorder="1" applyAlignment="1">
      <alignment horizontal="left" vertical="center"/>
    </xf>
    <xf numFmtId="0" fontId="4" fillId="4" borderId="12" xfId="0" applyFont="1" applyFill="1" applyBorder="1" applyAlignment="1">
      <alignment horizontal="left" vertical="center"/>
    </xf>
    <xf numFmtId="4" fontId="4" fillId="0" borderId="24" xfId="0" applyNumberFormat="1" applyFont="1" applyBorder="1" applyAlignment="1">
      <alignment horizontal="left" vertical="center" shrinkToFit="1"/>
    </xf>
    <xf numFmtId="0" fontId="4" fillId="0" borderId="0" xfId="0" applyFont="1" applyFill="1" applyAlignment="1">
      <alignment horizontal="left" vertical="center"/>
    </xf>
    <xf numFmtId="49" fontId="4" fillId="0" borderId="24" xfId="0" applyNumberFormat="1" applyFont="1" applyBorder="1" applyAlignment="1">
      <alignment horizontal="left" vertical="center" wrapText="1"/>
    </xf>
    <xf numFmtId="4" fontId="5" fillId="0" borderId="12" xfId="0" applyNumberFormat="1" applyFont="1" applyFill="1" applyBorder="1" applyAlignment="1">
      <alignment horizontal="left" vertical="center"/>
    </xf>
    <xf numFmtId="0" fontId="5" fillId="0" borderId="17" xfId="0" applyFont="1" applyFill="1" applyBorder="1" applyAlignment="1">
      <alignment/>
    </xf>
    <xf numFmtId="4" fontId="5" fillId="0" borderId="18" xfId="0" applyNumberFormat="1" applyFont="1" applyFill="1" applyBorder="1" applyAlignment="1">
      <alignment horizontal="left"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2" fontId="2" fillId="0" borderId="19" xfId="0" applyNumberFormat="1" applyFont="1" applyFill="1" applyBorder="1" applyAlignment="1">
      <alignment/>
    </xf>
    <xf numFmtId="0" fontId="2" fillId="0" borderId="26" xfId="0" applyFont="1" applyFill="1" applyBorder="1" applyAlignment="1">
      <alignment/>
    </xf>
    <xf numFmtId="2" fontId="2" fillId="0" borderId="14" xfId="0" applyNumberFormat="1" applyFont="1" applyFill="1" applyBorder="1" applyAlignment="1">
      <alignment/>
    </xf>
    <xf numFmtId="0" fontId="3" fillId="0" borderId="27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/>
    </xf>
    <xf numFmtId="4" fontId="2" fillId="0" borderId="28" xfId="0" applyNumberFormat="1" applyFont="1" applyFill="1" applyBorder="1" applyAlignment="1">
      <alignment horizontal="right" vertical="center"/>
    </xf>
    <xf numFmtId="0" fontId="3" fillId="0" borderId="29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/>
    </xf>
    <xf numFmtId="4" fontId="2" fillId="0" borderId="29" xfId="0" applyNumberFormat="1" applyFont="1" applyFill="1" applyBorder="1" applyAlignment="1">
      <alignment horizontal="right" vertical="center"/>
    </xf>
    <xf numFmtId="0" fontId="5" fillId="0" borderId="26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3" fillId="0" borderId="27" xfId="0" applyFont="1" applyBorder="1" applyAlignment="1">
      <alignment horizontal="left" wrapText="1" indent="1"/>
    </xf>
    <xf numFmtId="4" fontId="2" fillId="0" borderId="27" xfId="0" applyNumberFormat="1" applyFont="1" applyFill="1" applyBorder="1" applyAlignment="1">
      <alignment horizontal="right"/>
    </xf>
    <xf numFmtId="0" fontId="3" fillId="0" borderId="28" xfId="0" applyFont="1" applyBorder="1" applyAlignment="1">
      <alignment horizontal="left" wrapText="1" indent="1"/>
    </xf>
    <xf numFmtId="4" fontId="2" fillId="0" borderId="28" xfId="0" applyNumberFormat="1" applyFont="1" applyFill="1" applyBorder="1" applyAlignment="1">
      <alignment horizontal="right"/>
    </xf>
    <xf numFmtId="0" fontId="3" fillId="0" borderId="29" xfId="0" applyFont="1" applyBorder="1" applyAlignment="1">
      <alignment horizontal="left" wrapText="1" indent="1"/>
    </xf>
    <xf numFmtId="4" fontId="2" fillId="0" borderId="29" xfId="0" applyNumberFormat="1" applyFont="1" applyFill="1" applyBorder="1" applyAlignment="1">
      <alignment horizontal="right"/>
    </xf>
    <xf numFmtId="0" fontId="3" fillId="0" borderId="30" xfId="0" applyFont="1" applyFill="1" applyBorder="1" applyAlignment="1">
      <alignment horizontal="left" wrapText="1" indent="1"/>
    </xf>
    <xf numFmtId="2" fontId="2" fillId="0" borderId="30" xfId="0" applyNumberFormat="1" applyFont="1" applyFill="1" applyBorder="1" applyAlignment="1">
      <alignment/>
    </xf>
    <xf numFmtId="4" fontId="2" fillId="0" borderId="27" xfId="0" applyNumberFormat="1" applyFont="1" applyBorder="1" applyAlignment="1">
      <alignment horizontal="left" vertical="center" wrapText="1" shrinkToFit="1"/>
    </xf>
    <xf numFmtId="4" fontId="2" fillId="0" borderId="28" xfId="0" applyNumberFormat="1" applyFont="1" applyBorder="1" applyAlignment="1">
      <alignment horizontal="left" vertical="center" wrapText="1" shrinkToFit="1"/>
    </xf>
    <xf numFmtId="4" fontId="2" fillId="0" borderId="29" xfId="0" applyNumberFormat="1" applyFont="1" applyBorder="1" applyAlignment="1">
      <alignment horizontal="left" vertical="center" wrapText="1" shrinkToFit="1"/>
    </xf>
    <xf numFmtId="49" fontId="4" fillId="0" borderId="31" xfId="0" applyNumberFormat="1" applyFont="1" applyBorder="1" applyAlignment="1">
      <alignment horizontal="left" vertical="center" wrapText="1"/>
    </xf>
    <xf numFmtId="4" fontId="4" fillId="0" borderId="31" xfId="0" applyNumberFormat="1" applyFont="1" applyBorder="1" applyAlignment="1">
      <alignment horizontal="left" vertical="center" shrinkToFit="1"/>
    </xf>
    <xf numFmtId="4" fontId="4" fillId="0" borderId="31" xfId="0" applyNumberFormat="1" applyFont="1" applyBorder="1" applyAlignment="1">
      <alignment vertical="center" shrinkToFit="1"/>
    </xf>
    <xf numFmtId="0" fontId="4" fillId="4" borderId="12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4" fontId="5" fillId="0" borderId="18" xfId="0" applyNumberFormat="1" applyFont="1" applyFill="1" applyBorder="1" applyAlignment="1">
      <alignment horizontal="left" vertical="center"/>
    </xf>
    <xf numFmtId="49" fontId="2" fillId="0" borderId="28" xfId="0" applyNumberFormat="1" applyFont="1" applyBorder="1" applyAlignment="1">
      <alignment horizontal="left" vertical="center" wrapText="1"/>
    </xf>
    <xf numFmtId="4" fontId="2" fillId="0" borderId="28" xfId="0" applyNumberFormat="1" applyFont="1" applyBorder="1" applyAlignment="1">
      <alignment vertical="center" wrapText="1" shrinkToFit="1"/>
    </xf>
    <xf numFmtId="49" fontId="2" fillId="0" borderId="27" xfId="0" applyNumberFormat="1" applyFont="1" applyBorder="1" applyAlignment="1">
      <alignment horizontal="left" vertical="center" wrapText="1"/>
    </xf>
    <xf numFmtId="4" fontId="2" fillId="0" borderId="27" xfId="0" applyNumberFormat="1" applyFont="1" applyBorder="1" applyAlignment="1">
      <alignment vertical="center" wrapText="1" shrinkToFit="1"/>
    </xf>
    <xf numFmtId="49" fontId="2" fillId="0" borderId="29" xfId="0" applyNumberFormat="1" applyFont="1" applyBorder="1" applyAlignment="1">
      <alignment horizontal="left" vertical="center" wrapText="1"/>
    </xf>
    <xf numFmtId="4" fontId="2" fillId="0" borderId="29" xfId="0" applyNumberFormat="1" applyFont="1" applyBorder="1" applyAlignment="1">
      <alignment vertical="center" wrapText="1" shrinkToFit="1"/>
    </xf>
    <xf numFmtId="0" fontId="4" fillId="0" borderId="0" xfId="0" applyFont="1" applyFill="1" applyAlignment="1">
      <alignment vertical="center"/>
    </xf>
    <xf numFmtId="0" fontId="2" fillId="33" borderId="15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left" vertical="center"/>
    </xf>
    <xf numFmtId="1" fontId="2" fillId="33" borderId="33" xfId="0" applyNumberFormat="1" applyFont="1" applyFill="1" applyBorder="1" applyAlignment="1">
      <alignment horizontal="left" vertical="center"/>
    </xf>
    <xf numFmtId="4" fontId="2" fillId="33" borderId="34" xfId="0" applyNumberFormat="1" applyFont="1" applyFill="1" applyBorder="1" applyAlignment="1">
      <alignment horizontal="right" vertical="center"/>
    </xf>
    <xf numFmtId="4" fontId="5" fillId="33" borderId="35" xfId="0" applyNumberFormat="1" applyFont="1" applyFill="1" applyBorder="1" applyAlignment="1">
      <alignment vertical="center"/>
    </xf>
    <xf numFmtId="4" fontId="2" fillId="0" borderId="27" xfId="0" applyNumberFormat="1" applyFont="1" applyFill="1" applyBorder="1" applyAlignment="1">
      <alignment horizontal="left"/>
    </xf>
    <xf numFmtId="1" fontId="2" fillId="0" borderId="27" xfId="0" applyNumberFormat="1" applyFont="1" applyFill="1" applyBorder="1" applyAlignment="1">
      <alignment horizontal="left" vertical="center"/>
    </xf>
    <xf numFmtId="4" fontId="2" fillId="0" borderId="28" xfId="0" applyNumberFormat="1" applyFont="1" applyFill="1" applyBorder="1" applyAlignment="1">
      <alignment horizontal="left"/>
    </xf>
    <xf numFmtId="1" fontId="2" fillId="0" borderId="28" xfId="0" applyNumberFormat="1" applyFont="1" applyFill="1" applyBorder="1" applyAlignment="1">
      <alignment horizontal="left" vertical="center"/>
    </xf>
    <xf numFmtId="4" fontId="2" fillId="0" borderId="29" xfId="0" applyNumberFormat="1" applyFont="1" applyFill="1" applyBorder="1" applyAlignment="1">
      <alignment horizontal="left"/>
    </xf>
    <xf numFmtId="1" fontId="2" fillId="0" borderId="29" xfId="0" applyNumberFormat="1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left" vertical="center"/>
    </xf>
    <xf numFmtId="4" fontId="2" fillId="0" borderId="37" xfId="0" applyNumberFormat="1" applyFont="1" applyFill="1" applyBorder="1" applyAlignment="1">
      <alignment horizontal="right"/>
    </xf>
    <xf numFmtId="2" fontId="2" fillId="0" borderId="28" xfId="0" applyNumberFormat="1" applyFont="1" applyFill="1" applyBorder="1" applyAlignment="1">
      <alignment/>
    </xf>
    <xf numFmtId="2" fontId="2" fillId="0" borderId="29" xfId="0" applyNumberFormat="1" applyFont="1" applyFill="1" applyBorder="1" applyAlignment="1">
      <alignment/>
    </xf>
    <xf numFmtId="0" fontId="2" fillId="0" borderId="30" xfId="0" applyFont="1" applyFill="1" applyBorder="1" applyAlignment="1">
      <alignment horizontal="left"/>
    </xf>
    <xf numFmtId="1" fontId="2" fillId="0" borderId="30" xfId="0" applyNumberFormat="1" applyFont="1" applyFill="1" applyBorder="1" applyAlignment="1">
      <alignment horizontal="left" vertical="center"/>
    </xf>
    <xf numFmtId="4" fontId="2" fillId="0" borderId="30" xfId="0" applyNumberFormat="1" applyFont="1" applyFill="1" applyBorder="1" applyAlignment="1">
      <alignment horizontal="right"/>
    </xf>
    <xf numFmtId="0" fontId="2" fillId="0" borderId="28" xfId="0" applyFont="1" applyFill="1" applyBorder="1" applyAlignment="1">
      <alignment/>
    </xf>
    <xf numFmtId="0" fontId="5" fillId="4" borderId="26" xfId="0" applyFont="1" applyFill="1" applyBorder="1" applyAlignment="1">
      <alignment horizontal="left"/>
    </xf>
    <xf numFmtId="0" fontId="2" fillId="0" borderId="38" xfId="0" applyFont="1" applyFill="1" applyBorder="1" applyAlignment="1">
      <alignment horizontal="center"/>
    </xf>
    <xf numFmtId="4" fontId="2" fillId="0" borderId="39" xfId="0" applyNumberFormat="1" applyFont="1" applyFill="1" applyBorder="1" applyAlignment="1">
      <alignment/>
    </xf>
    <xf numFmtId="0" fontId="2" fillId="0" borderId="40" xfId="0" applyFont="1" applyFill="1" applyBorder="1" applyAlignment="1">
      <alignment horizontal="center"/>
    </xf>
    <xf numFmtId="4" fontId="2" fillId="0" borderId="41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 horizontal="center"/>
    </xf>
    <xf numFmtId="4" fontId="2" fillId="0" borderId="42" xfId="0" applyNumberFormat="1" applyFont="1" applyFill="1" applyBorder="1" applyAlignment="1">
      <alignment/>
    </xf>
    <xf numFmtId="3" fontId="2" fillId="0" borderId="38" xfId="0" applyNumberFormat="1" applyFont="1" applyFill="1" applyBorder="1" applyAlignment="1">
      <alignment horizontal="center"/>
    </xf>
    <xf numFmtId="3" fontId="2" fillId="0" borderId="43" xfId="0" applyNumberFormat="1" applyFont="1" applyFill="1" applyBorder="1" applyAlignment="1">
      <alignment horizontal="center"/>
    </xf>
    <xf numFmtId="4" fontId="2" fillId="0" borderId="44" xfId="0" applyNumberFormat="1" applyFont="1" applyFill="1" applyBorder="1" applyAlignment="1">
      <alignment/>
    </xf>
    <xf numFmtId="3" fontId="2" fillId="0" borderId="40" xfId="0" applyNumberFormat="1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4" fontId="2" fillId="0" borderId="45" xfId="0" applyNumberFormat="1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vertical="center"/>
    </xf>
    <xf numFmtId="0" fontId="5" fillId="4" borderId="16" xfId="0" applyFont="1" applyFill="1" applyBorder="1" applyAlignment="1">
      <alignment horizontal="left"/>
    </xf>
    <xf numFmtId="4" fontId="4" fillId="4" borderId="13" xfId="0" applyNumberFormat="1" applyFont="1" applyFill="1" applyBorder="1" applyAlignment="1">
      <alignment/>
    </xf>
    <xf numFmtId="0" fontId="3" fillId="0" borderId="38" xfId="0" applyFont="1" applyBorder="1" applyAlignment="1">
      <alignment vertical="center"/>
    </xf>
    <xf numFmtId="4" fontId="2" fillId="0" borderId="39" xfId="0" applyNumberFormat="1" applyFont="1" applyBorder="1" applyAlignment="1">
      <alignment horizontal="right" vertical="center"/>
    </xf>
    <xf numFmtId="0" fontId="3" fillId="0" borderId="43" xfId="0" applyFont="1" applyBorder="1" applyAlignment="1">
      <alignment vertical="center"/>
    </xf>
    <xf numFmtId="4" fontId="2" fillId="0" borderId="44" xfId="0" applyNumberFormat="1" applyFont="1" applyBorder="1" applyAlignment="1">
      <alignment horizontal="right" vertical="center"/>
    </xf>
    <xf numFmtId="4" fontId="2" fillId="0" borderId="41" xfId="0" applyNumberFormat="1" applyFont="1" applyBorder="1" applyAlignment="1">
      <alignment horizontal="right" vertical="center"/>
    </xf>
    <xf numFmtId="0" fontId="3" fillId="0" borderId="38" xfId="0" applyFont="1" applyBorder="1" applyAlignment="1">
      <alignment/>
    </xf>
    <xf numFmtId="4" fontId="2" fillId="0" borderId="39" xfId="0" applyNumberFormat="1" applyFont="1" applyBorder="1" applyAlignment="1">
      <alignment horizontal="right"/>
    </xf>
    <xf numFmtId="0" fontId="3" fillId="0" borderId="43" xfId="0" applyFont="1" applyBorder="1" applyAlignment="1">
      <alignment/>
    </xf>
    <xf numFmtId="4" fontId="2" fillId="0" borderId="44" xfId="0" applyNumberFormat="1" applyFont="1" applyBorder="1" applyAlignment="1">
      <alignment horizontal="right"/>
    </xf>
    <xf numFmtId="4" fontId="2" fillId="0" borderId="41" xfId="0" applyNumberFormat="1" applyFont="1" applyBorder="1" applyAlignment="1">
      <alignment horizontal="right"/>
    </xf>
    <xf numFmtId="0" fontId="4" fillId="0" borderId="2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5" fillId="4" borderId="16" xfId="0" applyFont="1" applyFill="1" applyBorder="1" applyAlignment="1">
      <alignment horizontal="left" vertical="center"/>
    </xf>
    <xf numFmtId="4" fontId="4" fillId="4" borderId="13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49" fontId="2" fillId="0" borderId="38" xfId="0" applyNumberFormat="1" applyFont="1" applyBorder="1" applyAlignment="1">
      <alignment vertical="center" wrapText="1"/>
    </xf>
    <xf numFmtId="4" fontId="2" fillId="0" borderId="39" xfId="0" applyNumberFormat="1" applyFont="1" applyBorder="1" applyAlignment="1">
      <alignment vertical="center" wrapText="1" shrinkToFit="1"/>
    </xf>
    <xf numFmtId="49" fontId="2" fillId="0" borderId="43" xfId="0" applyNumberFormat="1" applyFont="1" applyBorder="1" applyAlignment="1">
      <alignment vertical="center" wrapText="1"/>
    </xf>
    <xf numFmtId="4" fontId="2" fillId="0" borderId="44" xfId="0" applyNumberFormat="1" applyFont="1" applyBorder="1" applyAlignment="1">
      <alignment vertical="center" wrapText="1" shrinkToFit="1"/>
    </xf>
    <xf numFmtId="49" fontId="2" fillId="0" borderId="40" xfId="0" applyNumberFormat="1" applyFont="1" applyBorder="1" applyAlignment="1">
      <alignment vertical="center" wrapText="1"/>
    </xf>
    <xf numFmtId="4" fontId="2" fillId="0" borderId="41" xfId="0" applyNumberFormat="1" applyFont="1" applyBorder="1" applyAlignment="1">
      <alignment vertical="center" wrapText="1" shrinkToFit="1"/>
    </xf>
    <xf numFmtId="0" fontId="5" fillId="0" borderId="16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49" fontId="4" fillId="0" borderId="47" xfId="0" applyNumberFormat="1" applyFont="1" applyBorder="1" applyAlignment="1">
      <alignment vertical="center"/>
    </xf>
    <xf numFmtId="4" fontId="4" fillId="0" borderId="48" xfId="0" applyNumberFormat="1" applyFont="1" applyBorder="1" applyAlignment="1">
      <alignment vertical="center" shrinkToFit="1"/>
    </xf>
    <xf numFmtId="49" fontId="4" fillId="0" borderId="49" xfId="0" applyNumberFormat="1" applyFont="1" applyBorder="1" applyAlignment="1">
      <alignment vertical="center"/>
    </xf>
    <xf numFmtId="4" fontId="4" fillId="0" borderId="50" xfId="0" applyNumberFormat="1" applyFont="1" applyBorder="1" applyAlignment="1">
      <alignment vertical="center" shrinkToFit="1"/>
    </xf>
    <xf numFmtId="0" fontId="6" fillId="0" borderId="46" xfId="0" applyFont="1" applyFill="1" applyBorder="1" applyAlignment="1">
      <alignment/>
    </xf>
    <xf numFmtId="0" fontId="6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/>
    </xf>
    <xf numFmtId="166" fontId="6" fillId="0" borderId="51" xfId="0" applyNumberFormat="1" applyFont="1" applyFill="1" applyBorder="1" applyAlignment="1">
      <alignment/>
    </xf>
    <xf numFmtId="0" fontId="6" fillId="0" borderId="52" xfId="0" applyFont="1" applyFill="1" applyBorder="1" applyAlignment="1">
      <alignment/>
    </xf>
    <xf numFmtId="0" fontId="6" fillId="0" borderId="53" xfId="0" applyFont="1" applyFill="1" applyBorder="1" applyAlignment="1">
      <alignment horizontal="left" vertical="center"/>
    </xf>
    <xf numFmtId="0" fontId="6" fillId="0" borderId="54" xfId="0" applyFont="1" applyFill="1" applyBorder="1" applyAlignment="1">
      <alignment/>
    </xf>
    <xf numFmtId="166" fontId="6" fillId="0" borderId="54" xfId="0" applyNumberFormat="1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/>
    </xf>
    <xf numFmtId="166" fontId="6" fillId="0" borderId="55" xfId="0" applyNumberFormat="1" applyFont="1" applyFill="1" applyBorder="1" applyAlignment="1">
      <alignment/>
    </xf>
    <xf numFmtId="0" fontId="5" fillId="0" borderId="5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1"/>
  <sheetViews>
    <sheetView tabSelected="1" zoomScalePageLayoutView="0" workbookViewId="0" topLeftCell="A103">
      <selection activeCell="E108" sqref="E108"/>
    </sheetView>
  </sheetViews>
  <sheetFormatPr defaultColWidth="9.00390625" defaultRowHeight="12.75"/>
  <cols>
    <col min="1" max="1" width="11.25390625" style="0" customWidth="1"/>
    <col min="2" max="2" width="67.375" style="0" bestFit="1" customWidth="1"/>
    <col min="4" max="4" width="8.875" style="0" bestFit="1" customWidth="1"/>
    <col min="5" max="5" width="14.00390625" style="0" bestFit="1" customWidth="1"/>
  </cols>
  <sheetData>
    <row r="1" spans="1:5" ht="12.75">
      <c r="A1" s="181" t="s">
        <v>44</v>
      </c>
      <c r="B1" s="181"/>
      <c r="C1" s="181"/>
      <c r="D1" s="181"/>
      <c r="E1" s="181"/>
    </row>
    <row r="2" spans="1:5" ht="12.75">
      <c r="A2" s="181"/>
      <c r="B2" s="181"/>
      <c r="C2" s="181"/>
      <c r="D2" s="181"/>
      <c r="E2" s="181"/>
    </row>
    <row r="3" spans="1:5" ht="13.5" thickBot="1">
      <c r="A3" s="2"/>
      <c r="B3" s="3"/>
      <c r="C3" s="38"/>
      <c r="D3" s="4"/>
      <c r="E3" s="1"/>
    </row>
    <row r="4" spans="1:5" ht="12.75">
      <c r="A4" s="177" t="s">
        <v>134</v>
      </c>
      <c r="B4" s="179" t="s">
        <v>45</v>
      </c>
      <c r="C4" s="27" t="s">
        <v>0</v>
      </c>
      <c r="D4" s="5" t="s">
        <v>1</v>
      </c>
      <c r="E4" s="6" t="s">
        <v>2</v>
      </c>
    </row>
    <row r="5" spans="1:5" ht="13.5" thickBot="1">
      <c r="A5" s="178"/>
      <c r="B5" s="180"/>
      <c r="C5" s="33" t="s">
        <v>129</v>
      </c>
      <c r="D5" s="7" t="s">
        <v>4</v>
      </c>
      <c r="E5" s="8" t="s">
        <v>4</v>
      </c>
    </row>
    <row r="6" spans="1:5" ht="13.5" thickBot="1">
      <c r="A6" s="117" t="s">
        <v>100</v>
      </c>
      <c r="B6" s="9"/>
      <c r="C6" s="9"/>
      <c r="D6" s="10"/>
      <c r="E6" s="11"/>
    </row>
    <row r="7" spans="1:5" ht="13.5" thickBot="1">
      <c r="A7" s="18"/>
      <c r="B7" s="19" t="s">
        <v>3</v>
      </c>
      <c r="C7" s="40"/>
      <c r="D7" s="20"/>
      <c r="E7" s="21"/>
    </row>
    <row r="8" spans="1:5" ht="12.75">
      <c r="A8" s="118">
        <v>1</v>
      </c>
      <c r="B8" s="105" t="s">
        <v>40</v>
      </c>
      <c r="C8" s="105">
        <v>1</v>
      </c>
      <c r="D8" s="111">
        <v>0</v>
      </c>
      <c r="E8" s="119">
        <f>D8*C8</f>
        <v>0</v>
      </c>
    </row>
    <row r="9" spans="1:5" ht="13.5" thickBot="1">
      <c r="A9" s="120">
        <v>2</v>
      </c>
      <c r="B9" s="106" t="s">
        <v>41</v>
      </c>
      <c r="C9" s="106">
        <v>1</v>
      </c>
      <c r="D9" s="112">
        <v>0</v>
      </c>
      <c r="E9" s="121">
        <f>D9*C9</f>
        <v>0</v>
      </c>
    </row>
    <row r="10" spans="1:5" ht="13.5" thickBot="1">
      <c r="A10" s="18"/>
      <c r="B10" s="19" t="s">
        <v>18</v>
      </c>
      <c r="C10" s="40"/>
      <c r="D10" s="20"/>
      <c r="E10" s="21"/>
    </row>
    <row r="11" spans="1:5" ht="13.5" thickBot="1">
      <c r="A11" s="122">
        <v>3</v>
      </c>
      <c r="B11" s="113" t="s">
        <v>123</v>
      </c>
      <c r="C11" s="114">
        <v>1</v>
      </c>
      <c r="D11" s="115">
        <v>0</v>
      </c>
      <c r="E11" s="123">
        <f>D11*C11</f>
        <v>0</v>
      </c>
    </row>
    <row r="12" spans="1:5" ht="13.5" thickBot="1">
      <c r="A12" s="18"/>
      <c r="B12" s="19" t="s">
        <v>7</v>
      </c>
      <c r="C12" s="40"/>
      <c r="D12" s="20"/>
      <c r="E12" s="21"/>
    </row>
    <row r="13" spans="1:5" ht="12.75">
      <c r="A13" s="124">
        <v>4</v>
      </c>
      <c r="B13" s="105" t="s">
        <v>25</v>
      </c>
      <c r="C13" s="105">
        <v>1</v>
      </c>
      <c r="D13" s="72">
        <v>0</v>
      </c>
      <c r="E13" s="119">
        <f>D13*C13</f>
        <v>0</v>
      </c>
    </row>
    <row r="14" spans="1:5" ht="12.75">
      <c r="A14" s="125">
        <v>5</v>
      </c>
      <c r="B14" s="98" t="s">
        <v>26</v>
      </c>
      <c r="C14" s="99">
        <v>1</v>
      </c>
      <c r="D14" s="70">
        <v>0</v>
      </c>
      <c r="E14" s="126">
        <f aca="true" t="shared" si="0" ref="E14:E27">D14*C14</f>
        <v>0</v>
      </c>
    </row>
    <row r="15" spans="1:5" ht="12.75">
      <c r="A15" s="124">
        <v>6</v>
      </c>
      <c r="B15" s="98" t="s">
        <v>27</v>
      </c>
      <c r="C15" s="99">
        <v>1</v>
      </c>
      <c r="D15" s="70">
        <v>0</v>
      </c>
      <c r="E15" s="126">
        <f t="shared" si="0"/>
        <v>0</v>
      </c>
    </row>
    <row r="16" spans="1:5" ht="12.75">
      <c r="A16" s="125">
        <v>7</v>
      </c>
      <c r="B16" s="98" t="s">
        <v>28</v>
      </c>
      <c r="C16" s="99">
        <v>1</v>
      </c>
      <c r="D16" s="70">
        <v>0</v>
      </c>
      <c r="E16" s="126">
        <f>D16*C16</f>
        <v>0</v>
      </c>
    </row>
    <row r="17" spans="1:5" ht="12.75">
      <c r="A17" s="124">
        <v>8</v>
      </c>
      <c r="B17" s="98" t="s">
        <v>29</v>
      </c>
      <c r="C17" s="99">
        <v>1</v>
      </c>
      <c r="D17" s="70">
        <v>0</v>
      </c>
      <c r="E17" s="126">
        <f>D17*C17</f>
        <v>0</v>
      </c>
    </row>
    <row r="18" spans="1:5" ht="12.75">
      <c r="A18" s="125">
        <v>9</v>
      </c>
      <c r="B18" s="98" t="s">
        <v>8</v>
      </c>
      <c r="C18" s="99">
        <v>1</v>
      </c>
      <c r="D18" s="70">
        <v>0</v>
      </c>
      <c r="E18" s="126">
        <f t="shared" si="0"/>
        <v>0</v>
      </c>
    </row>
    <row r="19" spans="1:5" ht="12.75">
      <c r="A19" s="124">
        <v>10</v>
      </c>
      <c r="B19" s="98" t="s">
        <v>30</v>
      </c>
      <c r="C19" s="99">
        <v>1</v>
      </c>
      <c r="D19" s="70">
        <v>0</v>
      </c>
      <c r="E19" s="126">
        <f t="shared" si="0"/>
        <v>0</v>
      </c>
    </row>
    <row r="20" spans="1:5" ht="12.75">
      <c r="A20" s="125">
        <v>11</v>
      </c>
      <c r="B20" s="98" t="s">
        <v>31</v>
      </c>
      <c r="C20" s="99">
        <v>1</v>
      </c>
      <c r="D20" s="70">
        <v>0</v>
      </c>
      <c r="E20" s="126">
        <f t="shared" si="0"/>
        <v>0</v>
      </c>
    </row>
    <row r="21" spans="1:5" ht="12.75">
      <c r="A21" s="124">
        <v>12</v>
      </c>
      <c r="B21" s="98" t="s">
        <v>32</v>
      </c>
      <c r="C21" s="99">
        <v>1</v>
      </c>
      <c r="D21" s="70">
        <v>0</v>
      </c>
      <c r="E21" s="126">
        <f t="shared" si="0"/>
        <v>0</v>
      </c>
    </row>
    <row r="22" spans="1:5" ht="12.75">
      <c r="A22" s="125">
        <v>13</v>
      </c>
      <c r="B22" s="98" t="s">
        <v>33</v>
      </c>
      <c r="C22" s="99">
        <v>1</v>
      </c>
      <c r="D22" s="70">
        <v>0</v>
      </c>
      <c r="E22" s="126">
        <f t="shared" si="0"/>
        <v>0</v>
      </c>
    </row>
    <row r="23" spans="1:5" ht="12.75">
      <c r="A23" s="124">
        <v>14</v>
      </c>
      <c r="B23" s="98" t="s">
        <v>34</v>
      </c>
      <c r="C23" s="99">
        <v>1</v>
      </c>
      <c r="D23" s="70">
        <v>0</v>
      </c>
      <c r="E23" s="126">
        <f t="shared" si="0"/>
        <v>0</v>
      </c>
    </row>
    <row r="24" spans="1:5" ht="12.75">
      <c r="A24" s="125">
        <v>15</v>
      </c>
      <c r="B24" s="98" t="s">
        <v>121</v>
      </c>
      <c r="C24" s="99">
        <v>50</v>
      </c>
      <c r="D24" s="70">
        <v>0</v>
      </c>
      <c r="E24" s="126">
        <f t="shared" si="0"/>
        <v>0</v>
      </c>
    </row>
    <row r="25" spans="1:5" ht="12.75">
      <c r="A25" s="124">
        <v>16</v>
      </c>
      <c r="B25" s="98" t="s">
        <v>124</v>
      </c>
      <c r="C25" s="99">
        <v>42</v>
      </c>
      <c r="D25" s="70">
        <v>0</v>
      </c>
      <c r="E25" s="126">
        <f t="shared" si="0"/>
        <v>0</v>
      </c>
    </row>
    <row r="26" spans="1:5" ht="12.75">
      <c r="A26" s="125">
        <v>17</v>
      </c>
      <c r="B26" s="98" t="s">
        <v>16</v>
      </c>
      <c r="C26" s="99">
        <v>1</v>
      </c>
      <c r="D26" s="70">
        <v>0</v>
      </c>
      <c r="E26" s="126">
        <f t="shared" si="0"/>
        <v>0</v>
      </c>
    </row>
    <row r="27" spans="1:5" ht="13.5" thickBot="1">
      <c r="A27" s="124">
        <v>18</v>
      </c>
      <c r="B27" s="102" t="s">
        <v>125</v>
      </c>
      <c r="C27" s="103">
        <v>1</v>
      </c>
      <c r="D27" s="74">
        <v>0</v>
      </c>
      <c r="E27" s="121">
        <f t="shared" si="0"/>
        <v>0</v>
      </c>
    </row>
    <row r="28" spans="1:5" ht="13.5" thickBot="1">
      <c r="A28" s="18"/>
      <c r="B28" s="19" t="s">
        <v>5</v>
      </c>
      <c r="C28" s="40"/>
      <c r="D28" s="20"/>
      <c r="E28" s="21"/>
    </row>
    <row r="29" spans="1:5" ht="12.75">
      <c r="A29" s="124">
        <v>19</v>
      </c>
      <c r="B29" s="116" t="s">
        <v>122</v>
      </c>
      <c r="C29" s="101">
        <v>165</v>
      </c>
      <c r="D29" s="72">
        <v>0</v>
      </c>
      <c r="E29" s="119">
        <f>D29*C29</f>
        <v>0</v>
      </c>
    </row>
    <row r="30" spans="1:5" ht="13.5" thickBot="1">
      <c r="A30" s="127">
        <v>20</v>
      </c>
      <c r="B30" s="102" t="s">
        <v>17</v>
      </c>
      <c r="C30" s="103" t="s">
        <v>6</v>
      </c>
      <c r="D30" s="74">
        <v>0</v>
      </c>
      <c r="E30" s="121">
        <f>D30</f>
        <v>0</v>
      </c>
    </row>
    <row r="31" spans="1:5" ht="13.5" thickBot="1">
      <c r="A31" s="18"/>
      <c r="B31" s="19" t="s">
        <v>42</v>
      </c>
      <c r="C31" s="40"/>
      <c r="D31" s="20"/>
      <c r="E31" s="22"/>
    </row>
    <row r="32" spans="1:5" ht="12.75">
      <c r="A32" s="118">
        <v>21</v>
      </c>
      <c r="B32" s="105" t="s">
        <v>35</v>
      </c>
      <c r="C32" s="105">
        <v>1</v>
      </c>
      <c r="D32" s="72">
        <v>0</v>
      </c>
      <c r="E32" s="119">
        <f>D32*C32</f>
        <v>0</v>
      </c>
    </row>
    <row r="33" spans="1:5" ht="12.75">
      <c r="A33" s="128">
        <v>22</v>
      </c>
      <c r="B33" s="104" t="s">
        <v>36</v>
      </c>
      <c r="C33" s="104">
        <v>1</v>
      </c>
      <c r="D33" s="70">
        <v>0</v>
      </c>
      <c r="E33" s="126">
        <f>D33*C33</f>
        <v>0</v>
      </c>
    </row>
    <row r="34" spans="1:5" ht="12.75">
      <c r="A34" s="118">
        <v>23</v>
      </c>
      <c r="B34" s="104" t="s">
        <v>24</v>
      </c>
      <c r="C34" s="104">
        <v>1</v>
      </c>
      <c r="D34" s="70">
        <v>0</v>
      </c>
      <c r="E34" s="126">
        <f>D34*C34</f>
        <v>0</v>
      </c>
    </row>
    <row r="35" spans="1:5" ht="13.5" thickBot="1">
      <c r="A35" s="128">
        <v>24</v>
      </c>
      <c r="B35" s="106" t="s">
        <v>43</v>
      </c>
      <c r="C35" s="106">
        <v>1</v>
      </c>
      <c r="D35" s="74">
        <v>0</v>
      </c>
      <c r="E35" s="121">
        <f>D35*C35</f>
        <v>0</v>
      </c>
    </row>
    <row r="36" spans="1:5" ht="13.5" thickBot="1">
      <c r="A36" s="13"/>
      <c r="B36" s="108" t="s">
        <v>9</v>
      </c>
      <c r="C36" s="109"/>
      <c r="D36" s="107"/>
      <c r="E36" s="129"/>
    </row>
    <row r="37" spans="1:5" ht="12.75">
      <c r="A37" s="118">
        <v>25</v>
      </c>
      <c r="B37" s="105" t="s">
        <v>10</v>
      </c>
      <c r="C37" s="105">
        <v>2</v>
      </c>
      <c r="D37" s="72">
        <v>0</v>
      </c>
      <c r="E37" s="119">
        <f aca="true" t="shared" si="1" ref="E37:E44">D37*C37</f>
        <v>0</v>
      </c>
    </row>
    <row r="38" spans="1:5" ht="12.75">
      <c r="A38" s="128">
        <v>26</v>
      </c>
      <c r="B38" s="104" t="s">
        <v>11</v>
      </c>
      <c r="C38" s="104">
        <v>1</v>
      </c>
      <c r="D38" s="72">
        <v>0</v>
      </c>
      <c r="E38" s="126">
        <f t="shared" si="1"/>
        <v>0</v>
      </c>
    </row>
    <row r="39" spans="1:5" ht="12.75">
      <c r="A39" s="118">
        <v>27</v>
      </c>
      <c r="B39" s="104" t="s">
        <v>12</v>
      </c>
      <c r="C39" s="104">
        <v>1</v>
      </c>
      <c r="D39" s="72">
        <v>0</v>
      </c>
      <c r="E39" s="126">
        <f t="shared" si="1"/>
        <v>0</v>
      </c>
    </row>
    <row r="40" spans="1:5" ht="12.75">
      <c r="A40" s="128">
        <v>28</v>
      </c>
      <c r="B40" s="104" t="s">
        <v>38</v>
      </c>
      <c r="C40" s="104">
        <v>2</v>
      </c>
      <c r="D40" s="72">
        <v>0</v>
      </c>
      <c r="E40" s="126">
        <f t="shared" si="1"/>
        <v>0</v>
      </c>
    </row>
    <row r="41" spans="1:5" ht="12.75">
      <c r="A41" s="118">
        <v>29</v>
      </c>
      <c r="B41" s="104" t="s">
        <v>13</v>
      </c>
      <c r="C41" s="104">
        <v>1</v>
      </c>
      <c r="D41" s="72">
        <v>0</v>
      </c>
      <c r="E41" s="126">
        <f t="shared" si="1"/>
        <v>0</v>
      </c>
    </row>
    <row r="42" spans="1:5" ht="12.75">
      <c r="A42" s="128">
        <v>30</v>
      </c>
      <c r="B42" s="104" t="s">
        <v>14</v>
      </c>
      <c r="C42" s="104">
        <v>6</v>
      </c>
      <c r="D42" s="72">
        <v>0</v>
      </c>
      <c r="E42" s="126">
        <f t="shared" si="1"/>
        <v>0</v>
      </c>
    </row>
    <row r="43" spans="1:5" ht="12.75">
      <c r="A43" s="118">
        <v>31</v>
      </c>
      <c r="B43" s="104" t="s">
        <v>37</v>
      </c>
      <c r="C43" s="104">
        <v>2</v>
      </c>
      <c r="D43" s="72">
        <v>0</v>
      </c>
      <c r="E43" s="126">
        <f t="shared" si="1"/>
        <v>0</v>
      </c>
    </row>
    <row r="44" spans="1:5" ht="13.5" thickBot="1">
      <c r="A44" s="128">
        <v>32</v>
      </c>
      <c r="B44" s="106" t="s">
        <v>15</v>
      </c>
      <c r="C44" s="106">
        <v>20</v>
      </c>
      <c r="D44" s="74">
        <v>0</v>
      </c>
      <c r="E44" s="121">
        <f t="shared" si="1"/>
        <v>0</v>
      </c>
    </row>
    <row r="45" spans="1:5" ht="13.5" thickBot="1">
      <c r="A45" s="15"/>
      <c r="B45" s="16" t="s">
        <v>20</v>
      </c>
      <c r="C45" s="14"/>
      <c r="D45" s="7"/>
      <c r="E45" s="8"/>
    </row>
    <row r="46" spans="1:5" ht="12.75">
      <c r="A46" s="124">
        <v>27</v>
      </c>
      <c r="B46" s="100" t="s">
        <v>22</v>
      </c>
      <c r="C46" s="101">
        <v>1</v>
      </c>
      <c r="D46" s="110">
        <v>0</v>
      </c>
      <c r="E46" s="119">
        <f>D46*C46</f>
        <v>0</v>
      </c>
    </row>
    <row r="47" spans="1:5" ht="12.75">
      <c r="A47" s="125">
        <v>28</v>
      </c>
      <c r="B47" s="98" t="s">
        <v>23</v>
      </c>
      <c r="C47" s="99">
        <v>1</v>
      </c>
      <c r="D47" s="70">
        <v>0</v>
      </c>
      <c r="E47" s="126">
        <f>D47*C47</f>
        <v>0</v>
      </c>
    </row>
    <row r="48" spans="1:5" ht="12.75">
      <c r="A48" s="124">
        <v>29</v>
      </c>
      <c r="B48" s="98" t="s">
        <v>21</v>
      </c>
      <c r="C48" s="99">
        <v>8</v>
      </c>
      <c r="D48" s="70">
        <v>0</v>
      </c>
      <c r="E48" s="126">
        <f>D48*C48</f>
        <v>0</v>
      </c>
    </row>
    <row r="49" spans="1:5" ht="13.5" thickBot="1">
      <c r="A49" s="93"/>
      <c r="B49" s="94" t="s">
        <v>19</v>
      </c>
      <c r="C49" s="95"/>
      <c r="D49" s="96"/>
      <c r="E49" s="97">
        <f>SUM(E8:E48)</f>
        <v>0</v>
      </c>
    </row>
    <row r="50" spans="1:5" ht="13.5" thickBot="1">
      <c r="A50" s="66">
        <v>30</v>
      </c>
      <c r="B50" s="4" t="s">
        <v>39</v>
      </c>
      <c r="C50" s="17"/>
      <c r="D50" s="67"/>
      <c r="E50" s="68"/>
    </row>
    <row r="51" spans="1:5" ht="13.5" thickBot="1">
      <c r="A51" s="18"/>
      <c r="B51" s="19" t="s">
        <v>130</v>
      </c>
      <c r="C51" s="40"/>
      <c r="D51" s="20"/>
      <c r="E51" s="21"/>
    </row>
    <row r="52" spans="1:5" ht="12.75">
      <c r="A52" s="124">
        <v>31</v>
      </c>
      <c r="B52" s="100" t="s">
        <v>132</v>
      </c>
      <c r="C52" s="101">
        <v>1</v>
      </c>
      <c r="D52" s="72">
        <v>0</v>
      </c>
      <c r="E52" s="119">
        <f>D52*C52</f>
        <v>0</v>
      </c>
    </row>
    <row r="53" spans="1:5" ht="12.75">
      <c r="A53" s="124">
        <v>32</v>
      </c>
      <c r="B53" s="100" t="s">
        <v>133</v>
      </c>
      <c r="C53" s="101">
        <v>1</v>
      </c>
      <c r="D53" s="72">
        <v>0</v>
      </c>
      <c r="E53" s="119">
        <f>D53*C53</f>
        <v>0</v>
      </c>
    </row>
    <row r="54" spans="1:5" ht="12.75">
      <c r="A54" s="125">
        <v>33</v>
      </c>
      <c r="B54" s="98" t="s">
        <v>131</v>
      </c>
      <c r="C54" s="99">
        <v>1</v>
      </c>
      <c r="D54" s="70">
        <v>0</v>
      </c>
      <c r="E54" s="126">
        <f>D54*C54</f>
        <v>0</v>
      </c>
    </row>
    <row r="55" spans="1:5" ht="13.5" thickBot="1">
      <c r="A55" s="93"/>
      <c r="B55" s="94" t="s">
        <v>19</v>
      </c>
      <c r="C55" s="95"/>
      <c r="D55" s="96"/>
      <c r="E55" s="97">
        <f>E52+E54+E53</f>
        <v>0</v>
      </c>
    </row>
    <row r="56" spans="1:5" ht="12.75">
      <c r="A56" s="130"/>
      <c r="B56" s="12"/>
      <c r="C56" s="42"/>
      <c r="D56" s="28"/>
      <c r="E56" s="131"/>
    </row>
    <row r="57" spans="1:5" ht="13.5" thickBot="1">
      <c r="A57" s="132" t="s">
        <v>101</v>
      </c>
      <c r="B57" s="29"/>
      <c r="C57" s="43"/>
      <c r="D57" s="30"/>
      <c r="E57" s="133"/>
    </row>
    <row r="58" spans="1:5" ht="13.5" thickBot="1">
      <c r="A58" s="48"/>
      <c r="B58" s="49" t="s">
        <v>55</v>
      </c>
      <c r="C58" s="19"/>
      <c r="D58" s="50"/>
      <c r="E58" s="51"/>
    </row>
    <row r="59" spans="1:5" ht="21">
      <c r="A59" s="134">
        <v>34</v>
      </c>
      <c r="B59" s="60" t="s">
        <v>46</v>
      </c>
      <c r="C59" s="61">
        <v>1</v>
      </c>
      <c r="D59" s="62">
        <v>0</v>
      </c>
      <c r="E59" s="135">
        <f aca="true" t="shared" si="2" ref="E59:E67">C59*D59</f>
        <v>0</v>
      </c>
    </row>
    <row r="60" spans="1:5" ht="12.75">
      <c r="A60" s="136">
        <v>35</v>
      </c>
      <c r="B60" s="58" t="s">
        <v>47</v>
      </c>
      <c r="C60" s="59">
        <v>1</v>
      </c>
      <c r="D60" s="62">
        <v>0</v>
      </c>
      <c r="E60" s="137">
        <f t="shared" si="2"/>
        <v>0</v>
      </c>
    </row>
    <row r="61" spans="1:5" ht="21">
      <c r="A61" s="134">
        <v>36</v>
      </c>
      <c r="B61" s="58" t="s">
        <v>53</v>
      </c>
      <c r="C61" s="59">
        <v>1</v>
      </c>
      <c r="D61" s="62">
        <v>0</v>
      </c>
      <c r="E61" s="137">
        <f t="shared" si="2"/>
        <v>0</v>
      </c>
    </row>
    <row r="62" spans="1:5" ht="21">
      <c r="A62" s="136">
        <v>37</v>
      </c>
      <c r="B62" s="58" t="s">
        <v>48</v>
      </c>
      <c r="C62" s="59">
        <v>1</v>
      </c>
      <c r="D62" s="62">
        <v>0</v>
      </c>
      <c r="E62" s="137">
        <f t="shared" si="2"/>
        <v>0</v>
      </c>
    </row>
    <row r="63" spans="1:5" ht="21">
      <c r="A63" s="134">
        <v>38</v>
      </c>
      <c r="B63" s="58" t="s">
        <v>49</v>
      </c>
      <c r="C63" s="59">
        <v>1</v>
      </c>
      <c r="D63" s="62">
        <v>0</v>
      </c>
      <c r="E63" s="137">
        <f t="shared" si="2"/>
        <v>0</v>
      </c>
    </row>
    <row r="64" spans="1:5" ht="21">
      <c r="A64" s="136">
        <v>39</v>
      </c>
      <c r="B64" s="58" t="s">
        <v>50</v>
      </c>
      <c r="C64" s="59">
        <v>1</v>
      </c>
      <c r="D64" s="62">
        <v>0</v>
      </c>
      <c r="E64" s="137">
        <f t="shared" si="2"/>
        <v>0</v>
      </c>
    </row>
    <row r="65" spans="1:5" ht="21">
      <c r="A65" s="134">
        <v>40</v>
      </c>
      <c r="B65" s="58" t="s">
        <v>51</v>
      </c>
      <c r="C65" s="59">
        <v>1</v>
      </c>
      <c r="D65" s="62">
        <v>0</v>
      </c>
      <c r="E65" s="137">
        <f t="shared" si="2"/>
        <v>0</v>
      </c>
    </row>
    <row r="66" spans="1:5" ht="21">
      <c r="A66" s="136">
        <v>41</v>
      </c>
      <c r="B66" s="58" t="s">
        <v>52</v>
      </c>
      <c r="C66" s="59">
        <v>1</v>
      </c>
      <c r="D66" s="62">
        <v>0</v>
      </c>
      <c r="E66" s="137">
        <f t="shared" si="2"/>
        <v>0</v>
      </c>
    </row>
    <row r="67" spans="1:5" ht="13.5" thickBot="1">
      <c r="A67" s="134">
        <v>42</v>
      </c>
      <c r="B67" s="63" t="s">
        <v>54</v>
      </c>
      <c r="C67" s="64">
        <v>3</v>
      </c>
      <c r="D67" s="65">
        <v>0</v>
      </c>
      <c r="E67" s="138">
        <f t="shared" si="2"/>
        <v>0</v>
      </c>
    </row>
    <row r="68" spans="1:5" ht="13.5" thickBot="1">
      <c r="A68" s="48"/>
      <c r="B68" s="49" t="s">
        <v>65</v>
      </c>
      <c r="C68" s="19"/>
      <c r="D68" s="50"/>
      <c r="E68" s="51"/>
    </row>
    <row r="69" spans="1:5" ht="12.75">
      <c r="A69" s="139">
        <v>36</v>
      </c>
      <c r="B69" s="71" t="s">
        <v>56</v>
      </c>
      <c r="C69" s="61">
        <v>1</v>
      </c>
      <c r="D69" s="72">
        <v>0</v>
      </c>
      <c r="E69" s="140">
        <f aca="true" t="shared" si="3" ref="E69:E77">C69*D69</f>
        <v>0</v>
      </c>
    </row>
    <row r="70" spans="1:5" ht="12.75">
      <c r="A70" s="141">
        <v>37</v>
      </c>
      <c r="B70" s="69" t="s">
        <v>57</v>
      </c>
      <c r="C70" s="59">
        <v>1</v>
      </c>
      <c r="D70" s="70">
        <v>0</v>
      </c>
      <c r="E70" s="142">
        <f t="shared" si="3"/>
        <v>0</v>
      </c>
    </row>
    <row r="71" spans="1:5" ht="12.75">
      <c r="A71" s="139">
        <v>38</v>
      </c>
      <c r="B71" s="69" t="s">
        <v>58</v>
      </c>
      <c r="C71" s="59">
        <v>1</v>
      </c>
      <c r="D71" s="70">
        <v>0</v>
      </c>
      <c r="E71" s="142">
        <f t="shared" si="3"/>
        <v>0</v>
      </c>
    </row>
    <row r="72" spans="1:5" ht="12.75">
      <c r="A72" s="141">
        <v>39</v>
      </c>
      <c r="B72" s="69" t="s">
        <v>59</v>
      </c>
      <c r="C72" s="59">
        <v>1</v>
      </c>
      <c r="D72" s="70">
        <v>0</v>
      </c>
      <c r="E72" s="142">
        <f t="shared" si="3"/>
        <v>0</v>
      </c>
    </row>
    <row r="73" spans="1:5" ht="12.75">
      <c r="A73" s="139">
        <v>40</v>
      </c>
      <c r="B73" s="69" t="s">
        <v>60</v>
      </c>
      <c r="C73" s="59">
        <v>1</v>
      </c>
      <c r="D73" s="70">
        <v>0</v>
      </c>
      <c r="E73" s="142">
        <f t="shared" si="3"/>
        <v>0</v>
      </c>
    </row>
    <row r="74" spans="1:5" ht="12.75">
      <c r="A74" s="141">
        <v>41</v>
      </c>
      <c r="B74" s="69" t="s">
        <v>61</v>
      </c>
      <c r="C74" s="59">
        <v>1</v>
      </c>
      <c r="D74" s="70">
        <v>0</v>
      </c>
      <c r="E74" s="142">
        <f t="shared" si="3"/>
        <v>0</v>
      </c>
    </row>
    <row r="75" spans="1:5" ht="12.75">
      <c r="A75" s="139">
        <v>42</v>
      </c>
      <c r="B75" s="69" t="s">
        <v>62</v>
      </c>
      <c r="C75" s="59">
        <v>1</v>
      </c>
      <c r="D75" s="70">
        <v>0</v>
      </c>
      <c r="E75" s="142">
        <f t="shared" si="3"/>
        <v>0</v>
      </c>
    </row>
    <row r="76" spans="1:5" ht="12.75">
      <c r="A76" s="141">
        <v>43</v>
      </c>
      <c r="B76" s="69" t="s">
        <v>63</v>
      </c>
      <c r="C76" s="59">
        <v>1</v>
      </c>
      <c r="D76" s="70">
        <v>0</v>
      </c>
      <c r="E76" s="142">
        <f t="shared" si="3"/>
        <v>0</v>
      </c>
    </row>
    <row r="77" spans="1:5" ht="13.5" thickBot="1">
      <c r="A77" s="139">
        <v>44</v>
      </c>
      <c r="B77" s="73" t="s">
        <v>64</v>
      </c>
      <c r="C77" s="64">
        <v>3</v>
      </c>
      <c r="D77" s="74">
        <v>0</v>
      </c>
      <c r="E77" s="143">
        <f t="shared" si="3"/>
        <v>0</v>
      </c>
    </row>
    <row r="78" spans="1:5" ht="13.5" thickBot="1">
      <c r="A78" s="52"/>
      <c r="B78" s="32" t="s">
        <v>67</v>
      </c>
      <c r="C78" s="16"/>
      <c r="D78" s="31"/>
      <c r="E78" s="53"/>
    </row>
    <row r="79" spans="1:5" ht="13.5" thickBot="1">
      <c r="A79" s="54">
        <v>45</v>
      </c>
      <c r="B79" s="75" t="s">
        <v>66</v>
      </c>
      <c r="C79" s="40" t="s">
        <v>6</v>
      </c>
      <c r="D79" s="76">
        <v>0</v>
      </c>
      <c r="E79" s="55">
        <f>D79</f>
        <v>0</v>
      </c>
    </row>
    <row r="80" spans="1:5" ht="13.5" thickBot="1">
      <c r="A80" s="52"/>
      <c r="B80" s="32" t="s">
        <v>68</v>
      </c>
      <c r="C80" s="16"/>
      <c r="D80" s="31"/>
      <c r="E80" s="53"/>
    </row>
    <row r="81" spans="1:5" ht="13.5" thickBot="1">
      <c r="A81" s="56">
        <v>46</v>
      </c>
      <c r="B81" s="75" t="s">
        <v>69</v>
      </c>
      <c r="C81" s="39" t="s">
        <v>6</v>
      </c>
      <c r="D81" s="76">
        <v>0</v>
      </c>
      <c r="E81" s="57">
        <f>D81</f>
        <v>0</v>
      </c>
    </row>
    <row r="82" spans="1:5" ht="13.5" thickBot="1">
      <c r="A82" s="23"/>
      <c r="B82" s="24" t="s">
        <v>19</v>
      </c>
      <c r="C82" s="41"/>
      <c r="D82" s="25"/>
      <c r="E82" s="26">
        <f>SUM(E59:E81)</f>
        <v>0</v>
      </c>
    </row>
    <row r="83" spans="1:5" ht="12.75">
      <c r="A83" s="144"/>
      <c r="B83" s="145"/>
      <c r="C83" s="146"/>
      <c r="D83" s="147"/>
      <c r="E83" s="148"/>
    </row>
    <row r="84" spans="1:5" ht="13.5" thickBot="1">
      <c r="A84" s="149" t="s">
        <v>102</v>
      </c>
      <c r="B84" s="83"/>
      <c r="C84" s="43"/>
      <c r="D84" s="34"/>
      <c r="E84" s="150"/>
    </row>
    <row r="85" spans="1:5" ht="13.5" thickBot="1">
      <c r="A85" s="151"/>
      <c r="B85" s="85" t="s">
        <v>70</v>
      </c>
      <c r="C85" s="19"/>
      <c r="D85" s="84"/>
      <c r="E85" s="152"/>
    </row>
    <row r="86" spans="1:5" ht="21">
      <c r="A86" s="153" t="s">
        <v>71</v>
      </c>
      <c r="B86" s="86" t="s">
        <v>85</v>
      </c>
      <c r="C86" s="78">
        <v>70.2</v>
      </c>
      <c r="D86" s="87">
        <v>0</v>
      </c>
      <c r="E86" s="154">
        <f aca="true" t="shared" si="4" ref="E86:E101">ROUND(C86*D86,2)</f>
        <v>0</v>
      </c>
    </row>
    <row r="87" spans="1:5" ht="21">
      <c r="A87" s="155" t="s">
        <v>72</v>
      </c>
      <c r="B87" s="88" t="s">
        <v>86</v>
      </c>
      <c r="C87" s="77">
        <v>4.5</v>
      </c>
      <c r="D87" s="89">
        <v>0</v>
      </c>
      <c r="E87" s="156">
        <f t="shared" si="4"/>
        <v>0</v>
      </c>
    </row>
    <row r="88" spans="1:5" ht="21">
      <c r="A88" s="155" t="s">
        <v>73</v>
      </c>
      <c r="B88" s="88" t="s">
        <v>87</v>
      </c>
      <c r="C88" s="77">
        <v>4.5</v>
      </c>
      <c r="D88" s="89">
        <v>0</v>
      </c>
      <c r="E88" s="156">
        <f t="shared" si="4"/>
        <v>0</v>
      </c>
    </row>
    <row r="89" spans="1:5" ht="21">
      <c r="A89" s="155" t="s">
        <v>72</v>
      </c>
      <c r="B89" s="88" t="s">
        <v>86</v>
      </c>
      <c r="C89" s="77">
        <v>1.8</v>
      </c>
      <c r="D89" s="89">
        <v>0</v>
      </c>
      <c r="E89" s="156">
        <f t="shared" si="4"/>
        <v>0</v>
      </c>
    </row>
    <row r="90" spans="1:5" ht="21">
      <c r="A90" s="155" t="s">
        <v>73</v>
      </c>
      <c r="B90" s="88" t="s">
        <v>87</v>
      </c>
      <c r="C90" s="77">
        <v>1.8</v>
      </c>
      <c r="D90" s="89">
        <v>0</v>
      </c>
      <c r="E90" s="156">
        <f t="shared" si="4"/>
        <v>0</v>
      </c>
    </row>
    <row r="91" spans="1:5" ht="21">
      <c r="A91" s="155" t="s">
        <v>74</v>
      </c>
      <c r="B91" s="88" t="s">
        <v>88</v>
      </c>
      <c r="C91" s="77">
        <v>8</v>
      </c>
      <c r="D91" s="89">
        <v>0</v>
      </c>
      <c r="E91" s="156">
        <f t="shared" si="4"/>
        <v>0</v>
      </c>
    </row>
    <row r="92" spans="1:5" ht="21">
      <c r="A92" s="155" t="s">
        <v>75</v>
      </c>
      <c r="B92" s="88" t="s">
        <v>89</v>
      </c>
      <c r="C92" s="77">
        <v>8</v>
      </c>
      <c r="D92" s="89">
        <v>0</v>
      </c>
      <c r="E92" s="156">
        <f t="shared" si="4"/>
        <v>0</v>
      </c>
    </row>
    <row r="93" spans="1:5" ht="21">
      <c r="A93" s="155" t="s">
        <v>76</v>
      </c>
      <c r="B93" s="88" t="s">
        <v>90</v>
      </c>
      <c r="C93" s="77">
        <v>84.5</v>
      </c>
      <c r="D93" s="89">
        <v>0</v>
      </c>
      <c r="E93" s="156">
        <f t="shared" si="4"/>
        <v>0</v>
      </c>
    </row>
    <row r="94" spans="1:5" ht="21">
      <c r="A94" s="155" t="s">
        <v>77</v>
      </c>
      <c r="B94" s="88" t="s">
        <v>91</v>
      </c>
      <c r="C94" s="77">
        <v>84.5</v>
      </c>
      <c r="D94" s="89">
        <v>0</v>
      </c>
      <c r="E94" s="156">
        <f t="shared" si="4"/>
        <v>0</v>
      </c>
    </row>
    <row r="95" spans="1:5" ht="21">
      <c r="A95" s="155" t="s">
        <v>78</v>
      </c>
      <c r="B95" s="88" t="s">
        <v>92</v>
      </c>
      <c r="C95" s="77">
        <v>84.5</v>
      </c>
      <c r="D95" s="89">
        <v>0</v>
      </c>
      <c r="E95" s="156">
        <f t="shared" si="4"/>
        <v>0</v>
      </c>
    </row>
    <row r="96" spans="1:5" ht="21">
      <c r="A96" s="155" t="s">
        <v>79</v>
      </c>
      <c r="B96" s="88" t="s">
        <v>93</v>
      </c>
      <c r="C96" s="77">
        <v>900</v>
      </c>
      <c r="D96" s="89">
        <v>0</v>
      </c>
      <c r="E96" s="156">
        <f t="shared" si="4"/>
        <v>0</v>
      </c>
    </row>
    <row r="97" spans="1:5" ht="21">
      <c r="A97" s="155" t="s">
        <v>80</v>
      </c>
      <c r="B97" s="88" t="s">
        <v>94</v>
      </c>
      <c r="C97" s="77">
        <v>84.5</v>
      </c>
      <c r="D97" s="89">
        <v>0</v>
      </c>
      <c r="E97" s="156">
        <f t="shared" si="4"/>
        <v>0</v>
      </c>
    </row>
    <row r="98" spans="1:5" ht="21">
      <c r="A98" s="155" t="s">
        <v>81</v>
      </c>
      <c r="B98" s="88" t="s">
        <v>95</v>
      </c>
      <c r="C98" s="77">
        <v>150</v>
      </c>
      <c r="D98" s="89">
        <v>0</v>
      </c>
      <c r="E98" s="156">
        <f t="shared" si="4"/>
        <v>0</v>
      </c>
    </row>
    <row r="99" spans="1:5" ht="21">
      <c r="A99" s="155" t="s">
        <v>82</v>
      </c>
      <c r="B99" s="88" t="s">
        <v>96</v>
      </c>
      <c r="C99" s="77">
        <v>70.4</v>
      </c>
      <c r="D99" s="89">
        <v>0</v>
      </c>
      <c r="E99" s="156">
        <f t="shared" si="4"/>
        <v>0</v>
      </c>
    </row>
    <row r="100" spans="1:5" ht="21">
      <c r="A100" s="155" t="s">
        <v>83</v>
      </c>
      <c r="B100" s="88" t="s">
        <v>97</v>
      </c>
      <c r="C100" s="77">
        <v>2</v>
      </c>
      <c r="D100" s="89">
        <v>0</v>
      </c>
      <c r="E100" s="156">
        <f t="shared" si="4"/>
        <v>0</v>
      </c>
    </row>
    <row r="101" spans="1:5" ht="21.75" thickBot="1">
      <c r="A101" s="157" t="s">
        <v>84</v>
      </c>
      <c r="B101" s="90" t="s">
        <v>98</v>
      </c>
      <c r="C101" s="79">
        <v>2.88</v>
      </c>
      <c r="D101" s="91">
        <v>0</v>
      </c>
      <c r="E101" s="158">
        <f t="shared" si="4"/>
        <v>0</v>
      </c>
    </row>
    <row r="102" spans="1:5" ht="13.5" thickBot="1">
      <c r="A102" s="159"/>
      <c r="B102" s="47" t="s">
        <v>99</v>
      </c>
      <c r="C102" s="16"/>
      <c r="D102" s="35"/>
      <c r="E102" s="160"/>
    </row>
    <row r="103" spans="1:5" ht="12.75">
      <c r="A103" s="161" t="s">
        <v>103</v>
      </c>
      <c r="B103" s="46" t="s">
        <v>111</v>
      </c>
      <c r="C103" s="44">
        <v>200</v>
      </c>
      <c r="D103" s="36">
        <v>0</v>
      </c>
      <c r="E103" s="162">
        <f aca="true" t="shared" si="5" ref="E103:E114">ROUND(C103*D103,2)</f>
        <v>0</v>
      </c>
    </row>
    <row r="104" spans="1:5" ht="12.75">
      <c r="A104" s="161" t="s">
        <v>104</v>
      </c>
      <c r="B104" s="46" t="s">
        <v>112</v>
      </c>
      <c r="C104" s="44">
        <v>200</v>
      </c>
      <c r="D104" s="36">
        <v>0</v>
      </c>
      <c r="E104" s="162">
        <f t="shared" si="5"/>
        <v>0</v>
      </c>
    </row>
    <row r="105" spans="1:5" ht="12.75">
      <c r="A105" s="161" t="s">
        <v>105</v>
      </c>
      <c r="B105" s="46" t="s">
        <v>113</v>
      </c>
      <c r="C105" s="44">
        <v>1</v>
      </c>
      <c r="D105" s="36">
        <v>0</v>
      </c>
      <c r="E105" s="162">
        <f t="shared" si="5"/>
        <v>0</v>
      </c>
    </row>
    <row r="106" spans="1:5" ht="12.75">
      <c r="A106" s="161" t="s">
        <v>106</v>
      </c>
      <c r="B106" s="46" t="s">
        <v>114</v>
      </c>
      <c r="C106" s="44">
        <v>2</v>
      </c>
      <c r="D106" s="36">
        <v>0</v>
      </c>
      <c r="E106" s="162">
        <f t="shared" si="5"/>
        <v>0</v>
      </c>
    </row>
    <row r="107" spans="1:5" ht="12.75">
      <c r="A107" s="161" t="s">
        <v>107</v>
      </c>
      <c r="B107" s="46" t="s">
        <v>115</v>
      </c>
      <c r="C107" s="44">
        <v>4</v>
      </c>
      <c r="D107" s="36">
        <v>0</v>
      </c>
      <c r="E107" s="162">
        <f t="shared" si="5"/>
        <v>0</v>
      </c>
    </row>
    <row r="108" spans="1:5" ht="12.75">
      <c r="A108" s="161" t="s">
        <v>105</v>
      </c>
      <c r="B108" s="46" t="s">
        <v>113</v>
      </c>
      <c r="C108" s="44">
        <v>1</v>
      </c>
      <c r="D108" s="36">
        <v>0</v>
      </c>
      <c r="E108" s="162">
        <f t="shared" si="5"/>
        <v>0</v>
      </c>
    </row>
    <row r="109" spans="1:5" ht="12.75">
      <c r="A109" s="161" t="s">
        <v>108</v>
      </c>
      <c r="B109" s="46" t="s">
        <v>116</v>
      </c>
      <c r="C109" s="44">
        <v>45</v>
      </c>
      <c r="D109" s="36">
        <v>0</v>
      </c>
      <c r="E109" s="162">
        <f t="shared" si="5"/>
        <v>0</v>
      </c>
    </row>
    <row r="110" spans="1:5" ht="12.75">
      <c r="A110" s="161" t="s">
        <v>109</v>
      </c>
      <c r="B110" s="46" t="s">
        <v>117</v>
      </c>
      <c r="C110" s="44">
        <v>42.5</v>
      </c>
      <c r="D110" s="36">
        <v>0</v>
      </c>
      <c r="E110" s="162">
        <f t="shared" si="5"/>
        <v>0</v>
      </c>
    </row>
    <row r="111" spans="1:5" ht="12.75">
      <c r="A111" s="161" t="s">
        <v>110</v>
      </c>
      <c r="B111" s="46" t="s">
        <v>118</v>
      </c>
      <c r="C111" s="44">
        <v>42.5</v>
      </c>
      <c r="D111" s="36">
        <v>0</v>
      </c>
      <c r="E111" s="162">
        <f t="shared" si="5"/>
        <v>0</v>
      </c>
    </row>
    <row r="112" spans="1:5" ht="12.75">
      <c r="A112" s="161" t="s">
        <v>109</v>
      </c>
      <c r="B112" s="46" t="s">
        <v>117</v>
      </c>
      <c r="C112" s="44">
        <v>3.5</v>
      </c>
      <c r="D112" s="36">
        <v>0</v>
      </c>
      <c r="E112" s="162">
        <f t="shared" si="5"/>
        <v>0</v>
      </c>
    </row>
    <row r="113" spans="1:5" ht="12.75">
      <c r="A113" s="161" t="s">
        <v>110</v>
      </c>
      <c r="B113" s="46" t="s">
        <v>118</v>
      </c>
      <c r="C113" s="44">
        <v>3.5</v>
      </c>
      <c r="D113" s="36">
        <v>0</v>
      </c>
      <c r="E113" s="162">
        <f t="shared" si="5"/>
        <v>0</v>
      </c>
    </row>
    <row r="114" spans="1:5" ht="13.5" thickBot="1">
      <c r="A114" s="163" t="s">
        <v>109</v>
      </c>
      <c r="B114" s="80" t="s">
        <v>117</v>
      </c>
      <c r="C114" s="81">
        <v>3.2</v>
      </c>
      <c r="D114" s="82">
        <v>0</v>
      </c>
      <c r="E114" s="164">
        <f t="shared" si="5"/>
        <v>0</v>
      </c>
    </row>
    <row r="115" spans="1:5" ht="13.5" thickBot="1">
      <c r="A115" s="159"/>
      <c r="B115" s="47" t="s">
        <v>99</v>
      </c>
      <c r="C115" s="16"/>
      <c r="D115" s="35"/>
      <c r="E115" s="160"/>
    </row>
    <row r="116" spans="1:5" ht="13.5" thickBot="1">
      <c r="A116" s="161" t="s">
        <v>119</v>
      </c>
      <c r="B116" s="46" t="s">
        <v>120</v>
      </c>
      <c r="C116" s="44">
        <v>60</v>
      </c>
      <c r="D116" s="36">
        <v>0</v>
      </c>
      <c r="E116" s="162">
        <f>ROUND(C116*D116,2)</f>
        <v>0</v>
      </c>
    </row>
    <row r="117" spans="1:5" ht="13.5" thickBot="1">
      <c r="A117" s="23"/>
      <c r="B117" s="24" t="s">
        <v>19</v>
      </c>
      <c r="C117" s="41"/>
      <c r="D117" s="25"/>
      <c r="E117" s="26">
        <f>SUM(E86:E116)</f>
        <v>0</v>
      </c>
    </row>
    <row r="118" spans="1:5" ht="13.5" thickBot="1">
      <c r="A118" s="92"/>
      <c r="B118" s="92"/>
      <c r="C118" s="45"/>
      <c r="D118" s="37"/>
      <c r="E118" s="37"/>
    </row>
    <row r="119" spans="1:5" ht="12.75">
      <c r="A119" s="2"/>
      <c r="B119" s="165" t="s">
        <v>126</v>
      </c>
      <c r="C119" s="166"/>
      <c r="D119" s="167"/>
      <c r="E119" s="168">
        <f>E117+E82+E55+E49</f>
        <v>0</v>
      </c>
    </row>
    <row r="120" spans="1:5" ht="12.75">
      <c r="A120" s="2"/>
      <c r="B120" s="169" t="s">
        <v>127</v>
      </c>
      <c r="C120" s="170"/>
      <c r="D120" s="171"/>
      <c r="E120" s="172">
        <f>E121-E119</f>
        <v>0</v>
      </c>
    </row>
    <row r="121" spans="1:5" ht="13.5" thickBot="1">
      <c r="A121" s="2"/>
      <c r="B121" s="173" t="s">
        <v>128</v>
      </c>
      <c r="C121" s="174"/>
      <c r="D121" s="175"/>
      <c r="E121" s="176">
        <f>E119*1.21</f>
        <v>0</v>
      </c>
    </row>
  </sheetData>
  <sheetProtection/>
  <mergeCells count="3">
    <mergeCell ref="A4:A5"/>
    <mergeCell ref="B4:B5"/>
    <mergeCell ref="A1:E2"/>
  </mergeCells>
  <printOptions/>
  <pageMargins left="0.5118110236220472" right="0.5118110236220472" top="0.5905511811023623" bottom="0.5905511811023623" header="0.31496062992125984" footer="0.31496062992125984"/>
  <pageSetup fitToHeight="0" fitToWidth="1" horizontalDpi="360" verticalDpi="36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IRIMON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IRIMON</dc:creator>
  <cp:keywords/>
  <dc:description/>
  <cp:lastModifiedBy>Mach Stanislav</cp:lastModifiedBy>
  <cp:lastPrinted>2019-06-11T12:02:08Z</cp:lastPrinted>
  <dcterms:created xsi:type="dcterms:W3CDTF">2002-02-11T08:10:04Z</dcterms:created>
  <dcterms:modified xsi:type="dcterms:W3CDTF">2019-07-10T15:07:33Z</dcterms:modified>
  <cp:category/>
  <cp:version/>
  <cp:contentType/>
  <cp:contentStatus/>
</cp:coreProperties>
</file>